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69" i="3" l="1"/>
  <c r="O70" i="3"/>
  <c r="O71" i="3"/>
  <c r="O72" i="3"/>
  <c r="O73" i="3"/>
  <c r="O74" i="3"/>
  <c r="O75" i="3"/>
  <c r="O76" i="3"/>
  <c r="O77" i="3"/>
  <c r="E70" i="3"/>
  <c r="J70" i="3" s="1"/>
  <c r="F70" i="3"/>
  <c r="E71" i="3"/>
  <c r="J71" i="3" s="1"/>
  <c r="F71" i="3"/>
  <c r="E72" i="3"/>
  <c r="J72" i="3" s="1"/>
  <c r="F72" i="3"/>
  <c r="E73" i="3"/>
  <c r="J73" i="3" s="1"/>
  <c r="F73" i="3"/>
  <c r="E74" i="3"/>
  <c r="J74" i="3" s="1"/>
  <c r="F74" i="3"/>
  <c r="E75" i="3"/>
  <c r="J75" i="3" s="1"/>
  <c r="F75" i="3"/>
  <c r="E76" i="3"/>
  <c r="J76" i="3" s="1"/>
  <c r="F76" i="3"/>
  <c r="E77" i="3"/>
  <c r="J77" i="3" s="1"/>
  <c r="F77" i="3"/>
  <c r="E9" i="7" l="1"/>
  <c r="J9" i="7" s="1"/>
  <c r="F9" i="7"/>
  <c r="O9" i="7"/>
  <c r="O83" i="7"/>
  <c r="F82" i="7"/>
  <c r="F83" i="7"/>
  <c r="E82" i="7"/>
  <c r="J82" i="7" s="1"/>
  <c r="E83" i="7"/>
  <c r="J83" i="7" s="1"/>
  <c r="O68" i="3"/>
  <c r="O78" i="3"/>
  <c r="O79" i="3"/>
  <c r="F69" i="3"/>
  <c r="F78" i="3"/>
  <c r="F79" i="3"/>
  <c r="B80" i="3"/>
  <c r="E68" i="3"/>
  <c r="E69" i="3"/>
  <c r="J69" i="3" s="1"/>
  <c r="E78" i="3"/>
  <c r="J78" i="3" s="1"/>
  <c r="E79" i="3"/>
  <c r="J79" i="3" s="1"/>
  <c r="O60" i="3"/>
  <c r="O61" i="3"/>
  <c r="O62" i="3"/>
  <c r="O63" i="3"/>
  <c r="O64" i="3"/>
  <c r="O65" i="3"/>
  <c r="O66" i="3"/>
  <c r="F61" i="3"/>
  <c r="F62" i="3"/>
  <c r="F63" i="3"/>
  <c r="F64" i="3"/>
  <c r="F65" i="3"/>
  <c r="E55" i="3"/>
  <c r="E56" i="3"/>
  <c r="E57" i="3"/>
  <c r="E58" i="3"/>
  <c r="E59" i="3"/>
  <c r="E60" i="3"/>
  <c r="E61" i="3"/>
  <c r="J61" i="3" s="1"/>
  <c r="E62" i="3"/>
  <c r="J62" i="3" s="1"/>
  <c r="E63" i="3"/>
  <c r="J63" i="3" s="1"/>
  <c r="E64" i="3"/>
  <c r="J64" i="3" s="1"/>
  <c r="E65" i="3"/>
  <c r="J65" i="3" s="1"/>
  <c r="E66" i="3"/>
  <c r="E67" i="3"/>
  <c r="O73" i="7"/>
  <c r="O74" i="7"/>
  <c r="O75" i="7"/>
  <c r="O76" i="7"/>
  <c r="O77" i="7"/>
  <c r="O78" i="7"/>
  <c r="O79" i="7"/>
  <c r="O80" i="7"/>
  <c r="O81" i="7"/>
  <c r="O82" i="7"/>
  <c r="F74" i="7"/>
  <c r="F75" i="7"/>
  <c r="F76" i="7"/>
  <c r="F77" i="7"/>
  <c r="F78" i="7"/>
  <c r="F79" i="7"/>
  <c r="F80" i="7"/>
  <c r="F81" i="7"/>
  <c r="E74" i="7"/>
  <c r="J74" i="7" s="1"/>
  <c r="E75" i="7"/>
  <c r="J75" i="7" s="1"/>
  <c r="E76" i="7"/>
  <c r="J76" i="7" s="1"/>
  <c r="E77" i="7"/>
  <c r="J77" i="7" s="1"/>
  <c r="E78" i="7"/>
  <c r="J78" i="7" s="1"/>
  <c r="E79" i="7"/>
  <c r="J79" i="7" s="1"/>
  <c r="E80" i="7"/>
  <c r="J80" i="7" s="1"/>
  <c r="E81" i="7"/>
  <c r="J81" i="7" s="1"/>
  <c r="E5" i="7" l="1"/>
  <c r="J5" i="7" s="1"/>
  <c r="F5" i="7"/>
  <c r="O5" i="7"/>
  <c r="E10" i="7"/>
  <c r="J10" i="7" s="1"/>
  <c r="F10" i="7"/>
  <c r="O10" i="7"/>
  <c r="E16" i="7"/>
  <c r="J16" i="7" s="1"/>
  <c r="F16" i="7"/>
  <c r="O16" i="7"/>
  <c r="E73" i="7"/>
  <c r="F73" i="7"/>
  <c r="O72" i="7" l="1"/>
  <c r="F69" i="7"/>
  <c r="F70" i="7"/>
  <c r="F71" i="7"/>
  <c r="F72" i="7"/>
  <c r="E72" i="7"/>
  <c r="J72" i="7" s="1"/>
  <c r="J73" i="7"/>
  <c r="N89" i="7"/>
  <c r="B85" i="7"/>
  <c r="O84" i="7"/>
  <c r="F84" i="7"/>
  <c r="E84" i="7"/>
  <c r="J84" i="7" s="1"/>
  <c r="O71" i="7"/>
  <c r="E71" i="7"/>
  <c r="J71" i="7" s="1"/>
  <c r="O70" i="7"/>
  <c r="E70" i="7"/>
  <c r="J70" i="7" s="1"/>
  <c r="O69" i="7"/>
  <c r="E69" i="7"/>
  <c r="J69" i="7" s="1"/>
  <c r="O68" i="7"/>
  <c r="F68" i="7"/>
  <c r="E68" i="7"/>
  <c r="J68" i="7" s="1"/>
  <c r="O67" i="7"/>
  <c r="F67" i="7"/>
  <c r="E67" i="7"/>
  <c r="J67" i="7" s="1"/>
  <c r="O66" i="7"/>
  <c r="F66" i="7"/>
  <c r="E66" i="7"/>
  <c r="J66" i="7" s="1"/>
  <c r="O65" i="7"/>
  <c r="F65" i="7"/>
  <c r="E65" i="7"/>
  <c r="J65" i="7" s="1"/>
  <c r="O64" i="7"/>
  <c r="F64" i="7"/>
  <c r="E64" i="7"/>
  <c r="J64" i="7" s="1"/>
  <c r="O63" i="7"/>
  <c r="F63" i="7"/>
  <c r="E63" i="7"/>
  <c r="J63" i="7" s="1"/>
  <c r="O62" i="7"/>
  <c r="F62" i="7"/>
  <c r="E62" i="7"/>
  <c r="J62" i="7" s="1"/>
  <c r="O61" i="7"/>
  <c r="F61" i="7"/>
  <c r="E61" i="7"/>
  <c r="J61" i="7" s="1"/>
  <c r="O60" i="7"/>
  <c r="F60" i="7"/>
  <c r="E60" i="7"/>
  <c r="J60" i="7" s="1"/>
  <c r="O59" i="7"/>
  <c r="F59" i="7"/>
  <c r="E59" i="7"/>
  <c r="J59" i="7" s="1"/>
  <c r="O58" i="7"/>
  <c r="F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9" i="7"/>
  <c r="F49" i="7"/>
  <c r="E49" i="7"/>
  <c r="J49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5" i="7"/>
  <c r="F15" i="7"/>
  <c r="E15" i="7"/>
  <c r="J15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8" i="7"/>
  <c r="F8" i="7"/>
  <c r="E8" i="7"/>
  <c r="J8" i="7" s="1"/>
  <c r="O7" i="7"/>
  <c r="F7" i="7"/>
  <c r="E7" i="7"/>
  <c r="J7" i="7" s="1"/>
  <c r="O6" i="7"/>
  <c r="F6" i="7"/>
  <c r="E6" i="7"/>
  <c r="J6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E85" i="7" l="1"/>
  <c r="I9" i="7" s="1"/>
  <c r="E86" i="7"/>
  <c r="I83" i="7" l="1"/>
  <c r="I74" i="7"/>
  <c r="I82" i="7"/>
  <c r="I75" i="7"/>
  <c r="I79" i="7"/>
  <c r="I76" i="7"/>
  <c r="I80" i="7"/>
  <c r="I77" i="7"/>
  <c r="I81" i="7"/>
  <c r="I78" i="7"/>
  <c r="I10" i="7"/>
  <c r="I5" i="7"/>
  <c r="I16" i="7"/>
  <c r="I73" i="7"/>
  <c r="L89" i="7"/>
  <c r="I71" i="7"/>
  <c r="I67" i="7"/>
  <c r="I64" i="7"/>
  <c r="I60" i="7"/>
  <c r="I56" i="7"/>
  <c r="I52" i="7"/>
  <c r="I48" i="7"/>
  <c r="I44" i="7"/>
  <c r="I40" i="7"/>
  <c r="I36" i="7"/>
  <c r="I32" i="7"/>
  <c r="I26" i="7"/>
  <c r="I22" i="7"/>
  <c r="I18" i="7"/>
  <c r="I14" i="7"/>
  <c r="I6" i="7"/>
  <c r="I2" i="7"/>
  <c r="I11" i="7"/>
  <c r="I84" i="7"/>
  <c r="I72" i="7"/>
  <c r="I68" i="7"/>
  <c r="I65" i="7"/>
  <c r="I61" i="7"/>
  <c r="I57" i="7"/>
  <c r="I53" i="7"/>
  <c r="I49" i="7"/>
  <c r="I45" i="7"/>
  <c r="I41" i="7"/>
  <c r="I37" i="7"/>
  <c r="I33" i="7"/>
  <c r="I29" i="7"/>
  <c r="I27" i="7"/>
  <c r="I23" i="7"/>
  <c r="I19" i="7"/>
  <c r="I15" i="7"/>
  <c r="G90" i="7"/>
  <c r="H9" i="7" s="1"/>
  <c r="I69" i="7"/>
  <c r="I66" i="7"/>
  <c r="I62" i="7"/>
  <c r="I58" i="7"/>
  <c r="I54" i="7"/>
  <c r="I50" i="7"/>
  <c r="I46" i="7"/>
  <c r="I42" i="7"/>
  <c r="I38" i="7"/>
  <c r="I34" i="7"/>
  <c r="I30" i="7"/>
  <c r="I24" i="7"/>
  <c r="I8" i="7"/>
  <c r="I4" i="7"/>
  <c r="I13" i="7"/>
  <c r="I12" i="7"/>
  <c r="I3" i="7"/>
  <c r="I21" i="7"/>
  <c r="I70" i="7"/>
  <c r="I63" i="7"/>
  <c r="I59" i="7"/>
  <c r="I55" i="7"/>
  <c r="I51" i="7"/>
  <c r="I47" i="7"/>
  <c r="I43" i="7"/>
  <c r="I39" i="7"/>
  <c r="I35" i="7"/>
  <c r="I31" i="7"/>
  <c r="I28" i="7"/>
  <c r="I25" i="7"/>
  <c r="G89" i="7"/>
  <c r="G9" i="7" s="1"/>
  <c r="I20" i="7"/>
  <c r="I17" i="7"/>
  <c r="I7" i="7"/>
  <c r="G93" i="7"/>
  <c r="G96" i="7"/>
  <c r="G100" i="7" s="1"/>
  <c r="J89" i="7"/>
  <c r="K89" i="7" s="1"/>
  <c r="G94" i="7"/>
  <c r="G83" i="7" l="1"/>
  <c r="H83" i="7"/>
  <c r="G77" i="7"/>
  <c r="G81" i="7"/>
  <c r="G74" i="7"/>
  <c r="G78" i="7"/>
  <c r="G82" i="7"/>
  <c r="G75" i="7"/>
  <c r="G79" i="7"/>
  <c r="G76" i="7"/>
  <c r="G80" i="7"/>
  <c r="H82" i="7"/>
  <c r="H79" i="7"/>
  <c r="H76" i="7"/>
  <c r="H80" i="7"/>
  <c r="H77" i="7"/>
  <c r="H81" i="7"/>
  <c r="H74" i="7"/>
  <c r="H78" i="7"/>
  <c r="H75" i="7"/>
  <c r="G10" i="7"/>
  <c r="G5" i="7"/>
  <c r="H10" i="7"/>
  <c r="H5" i="7"/>
  <c r="G16" i="7"/>
  <c r="H16" i="7"/>
  <c r="H72" i="7"/>
  <c r="H73" i="7"/>
  <c r="G71" i="7"/>
  <c r="G72" i="7"/>
  <c r="G73" i="7"/>
  <c r="G104" i="7"/>
  <c r="H70" i="7"/>
  <c r="H63" i="7"/>
  <c r="H59" i="7"/>
  <c r="H55" i="7"/>
  <c r="H51" i="7"/>
  <c r="H47" i="7"/>
  <c r="H43" i="7"/>
  <c r="H39" i="7"/>
  <c r="H35" i="7"/>
  <c r="H31" i="7"/>
  <c r="H28" i="7"/>
  <c r="H25" i="7"/>
  <c r="H21" i="7"/>
  <c r="H17" i="7"/>
  <c r="H13" i="7"/>
  <c r="H71" i="7"/>
  <c r="H67" i="7"/>
  <c r="H64" i="7"/>
  <c r="H60" i="7"/>
  <c r="H56" i="7"/>
  <c r="H52" i="7"/>
  <c r="H48" i="7"/>
  <c r="H44" i="7"/>
  <c r="H40" i="7"/>
  <c r="H36" i="7"/>
  <c r="H32" i="7"/>
  <c r="H26" i="7"/>
  <c r="H22" i="7"/>
  <c r="H18" i="7"/>
  <c r="H14" i="7"/>
  <c r="H84" i="7"/>
  <c r="H68" i="7"/>
  <c r="H65" i="7"/>
  <c r="H61" i="7"/>
  <c r="H57" i="7"/>
  <c r="H53" i="7"/>
  <c r="H49" i="7"/>
  <c r="H45" i="7"/>
  <c r="H41" i="7"/>
  <c r="H37" i="7"/>
  <c r="H33" i="7"/>
  <c r="H29" i="7"/>
  <c r="H27" i="7"/>
  <c r="H23" i="7"/>
  <c r="H8" i="7"/>
  <c r="H20" i="7"/>
  <c r="H15" i="7"/>
  <c r="H7" i="7"/>
  <c r="H19" i="7"/>
  <c r="H11" i="7"/>
  <c r="H3" i="7"/>
  <c r="H69" i="7"/>
  <c r="H66" i="7"/>
  <c r="H62" i="7"/>
  <c r="H58" i="7"/>
  <c r="H54" i="7"/>
  <c r="H50" i="7"/>
  <c r="H46" i="7"/>
  <c r="H42" i="7"/>
  <c r="H38" i="7"/>
  <c r="H34" i="7"/>
  <c r="H30" i="7"/>
  <c r="H24" i="7"/>
  <c r="G105" i="7"/>
  <c r="H6" i="7"/>
  <c r="H2" i="7"/>
  <c r="H4" i="7"/>
  <c r="H12" i="7"/>
  <c r="G99" i="7"/>
  <c r="G69" i="7"/>
  <c r="G66" i="7"/>
  <c r="G62" i="7"/>
  <c r="G58" i="7"/>
  <c r="G54" i="7"/>
  <c r="G50" i="7"/>
  <c r="G46" i="7"/>
  <c r="G42" i="7"/>
  <c r="G38" i="7"/>
  <c r="G34" i="7"/>
  <c r="G30" i="7"/>
  <c r="G24" i="7"/>
  <c r="G20" i="7"/>
  <c r="G12" i="7"/>
  <c r="G8" i="7"/>
  <c r="G4" i="7"/>
  <c r="G13" i="7"/>
  <c r="G103" i="7"/>
  <c r="P92" i="7"/>
  <c r="G70" i="7"/>
  <c r="G63" i="7"/>
  <c r="G59" i="7"/>
  <c r="G55" i="7"/>
  <c r="G51" i="7"/>
  <c r="G47" i="7"/>
  <c r="G43" i="7"/>
  <c r="G39" i="7"/>
  <c r="G35" i="7"/>
  <c r="G31" i="7"/>
  <c r="G28" i="7"/>
  <c r="G25" i="7"/>
  <c r="G21" i="7"/>
  <c r="G17" i="7"/>
  <c r="G102" i="7"/>
  <c r="G67" i="7"/>
  <c r="G64" i="7"/>
  <c r="G60" i="7"/>
  <c r="G56" i="7"/>
  <c r="G52" i="7"/>
  <c r="G48" i="7"/>
  <c r="G44" i="7"/>
  <c r="G40" i="7"/>
  <c r="G36" i="7"/>
  <c r="G32" i="7"/>
  <c r="G26" i="7"/>
  <c r="G6" i="7"/>
  <c r="G2" i="7"/>
  <c r="G84" i="7"/>
  <c r="G68" i="7"/>
  <c r="G65" i="7"/>
  <c r="G61" i="7"/>
  <c r="G57" i="7"/>
  <c r="G53" i="7"/>
  <c r="G49" i="7"/>
  <c r="G45" i="7"/>
  <c r="G41" i="7"/>
  <c r="G37" i="7"/>
  <c r="G33" i="7"/>
  <c r="G29" i="7"/>
  <c r="G27" i="7"/>
  <c r="G23" i="7"/>
  <c r="G19" i="7"/>
  <c r="G15" i="7"/>
  <c r="G11" i="7"/>
  <c r="G7" i="7"/>
  <c r="G3" i="7"/>
  <c r="G22" i="7"/>
  <c r="G18" i="7"/>
  <c r="G14" i="7"/>
  <c r="G98" i="7"/>
  <c r="O57" i="3"/>
  <c r="O58" i="3"/>
  <c r="O59" i="3"/>
  <c r="O67" i="3"/>
  <c r="F59" i="3"/>
  <c r="F60" i="3"/>
  <c r="F66" i="3"/>
  <c r="J58" i="3"/>
  <c r="J59" i="3"/>
  <c r="J60" i="3"/>
  <c r="J66" i="3"/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F50" i="3"/>
  <c r="F51" i="3"/>
  <c r="F52" i="3"/>
  <c r="F53" i="3"/>
  <c r="F54" i="3"/>
  <c r="F55" i="3"/>
  <c r="F56" i="3"/>
  <c r="F57" i="3"/>
  <c r="F58" i="3"/>
  <c r="F67" i="3"/>
  <c r="F68" i="3"/>
  <c r="F49" i="3"/>
  <c r="E45" i="3"/>
  <c r="E46" i="3"/>
  <c r="E47" i="3"/>
  <c r="E48" i="3"/>
  <c r="E49" i="3"/>
  <c r="J49" i="3" s="1"/>
  <c r="E50" i="3"/>
  <c r="J50" i="3" s="1"/>
  <c r="E51" i="3"/>
  <c r="J51" i="3" s="1"/>
  <c r="E52" i="3"/>
  <c r="J52" i="3" s="1"/>
  <c r="E53" i="3"/>
  <c r="J53" i="3" s="1"/>
  <c r="E54" i="3"/>
  <c r="J54" i="3" s="1"/>
  <c r="J55" i="3"/>
  <c r="J56" i="3"/>
  <c r="J57" i="3"/>
  <c r="J67" i="3"/>
  <c r="J68" i="3"/>
  <c r="O2" i="3" l="1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J31" i="3" s="1"/>
  <c r="E32" i="3"/>
  <c r="J32" i="3" s="1"/>
  <c r="E33" i="3"/>
  <c r="J33" i="3" s="1"/>
  <c r="E34" i="3"/>
  <c r="J34" i="3" s="1"/>
  <c r="E35" i="3"/>
  <c r="J35" i="3" s="1"/>
  <c r="E36" i="3"/>
  <c r="J36" i="3" s="1"/>
  <c r="E37" i="3"/>
  <c r="J37" i="3" s="1"/>
  <c r="E38" i="3"/>
  <c r="E39" i="3"/>
  <c r="E40" i="3"/>
  <c r="E41" i="3"/>
  <c r="E42" i="3"/>
  <c r="E43" i="3"/>
  <c r="E44" i="3"/>
  <c r="E80" i="3" l="1"/>
  <c r="E81" i="3"/>
  <c r="I70" i="3" l="1"/>
  <c r="I72" i="3"/>
  <c r="I74" i="3"/>
  <c r="I76" i="3"/>
  <c r="I71" i="3"/>
  <c r="I73" i="3"/>
  <c r="I75" i="3"/>
  <c r="I77" i="3"/>
  <c r="I79" i="3"/>
  <c r="I69" i="3"/>
  <c r="I78" i="3"/>
  <c r="I62" i="3"/>
  <c r="I64" i="3"/>
  <c r="I61" i="3"/>
  <c r="I63" i="3"/>
  <c r="I65" i="3"/>
  <c r="G91" i="3"/>
  <c r="G94" i="3" s="1"/>
  <c r="G88" i="3"/>
  <c r="G89" i="3"/>
  <c r="I59" i="3"/>
  <c r="I66" i="3"/>
  <c r="I60" i="3"/>
  <c r="I67" i="3"/>
  <c r="I55" i="3"/>
  <c r="I68" i="3"/>
  <c r="I52" i="3"/>
  <c r="I56" i="3"/>
  <c r="I53" i="3"/>
  <c r="I57" i="3"/>
  <c r="I54" i="3"/>
  <c r="I58" i="3"/>
  <c r="I51" i="3"/>
  <c r="I50" i="3"/>
  <c r="I49" i="3"/>
  <c r="G85" i="3"/>
  <c r="G84" i="3"/>
  <c r="J7" i="3"/>
  <c r="J9" i="3"/>
  <c r="J11" i="3"/>
  <c r="J14" i="3"/>
  <c r="J15" i="3"/>
  <c r="J18" i="3"/>
  <c r="J19" i="3"/>
  <c r="J21" i="3"/>
  <c r="J22" i="3"/>
  <c r="J23" i="3"/>
  <c r="J26" i="3"/>
  <c r="J27" i="3"/>
  <c r="J29" i="3"/>
  <c r="J30" i="3"/>
  <c r="J40" i="3"/>
  <c r="J41" i="3"/>
  <c r="J44" i="3"/>
  <c r="J47" i="3"/>
  <c r="J3" i="3"/>
  <c r="J5" i="3"/>
  <c r="J6" i="3"/>
  <c r="J8" i="3"/>
  <c r="J10" i="3"/>
  <c r="J12" i="3"/>
  <c r="J13" i="3"/>
  <c r="J16" i="3"/>
  <c r="J17" i="3"/>
  <c r="J20" i="3"/>
  <c r="J24" i="3"/>
  <c r="J25" i="3"/>
  <c r="J28" i="3"/>
  <c r="J38" i="3"/>
  <c r="J39" i="3"/>
  <c r="J42" i="3"/>
  <c r="J43" i="3"/>
  <c r="J45" i="3"/>
  <c r="J46" i="3"/>
  <c r="J48" i="3"/>
  <c r="J2" i="3"/>
  <c r="N84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H71" i="3" l="1"/>
  <c r="H73" i="3"/>
  <c r="H70" i="3"/>
  <c r="H72" i="3"/>
  <c r="H74" i="3"/>
  <c r="H76" i="3"/>
  <c r="H75" i="3"/>
  <c r="H77" i="3"/>
  <c r="G71" i="3"/>
  <c r="G73" i="3"/>
  <c r="G75" i="3"/>
  <c r="G77" i="3"/>
  <c r="G70" i="3"/>
  <c r="G72" i="3"/>
  <c r="G74" i="3"/>
  <c r="G76" i="3"/>
  <c r="H69" i="3"/>
  <c r="H78" i="3"/>
  <c r="H79" i="3"/>
  <c r="G78" i="3"/>
  <c r="G79" i="3"/>
  <c r="G69" i="3"/>
  <c r="G61" i="3"/>
  <c r="G62" i="3"/>
  <c r="G63" i="3"/>
  <c r="G64" i="3"/>
  <c r="G65" i="3"/>
  <c r="H61" i="3"/>
  <c r="H62" i="3"/>
  <c r="H63" i="3"/>
  <c r="H65" i="3"/>
  <c r="H64" i="3"/>
  <c r="G93" i="3"/>
  <c r="G66" i="3"/>
  <c r="G60" i="3"/>
  <c r="G67" i="3"/>
  <c r="H60" i="3"/>
  <c r="H67" i="3"/>
  <c r="H66" i="3"/>
  <c r="H59" i="3"/>
  <c r="P87" i="3"/>
  <c r="H51" i="3"/>
  <c r="H55" i="3"/>
  <c r="H68" i="3"/>
  <c r="H52" i="3"/>
  <c r="H53" i="3"/>
  <c r="H57" i="3"/>
  <c r="H56" i="3"/>
  <c r="H54" i="3"/>
  <c r="H58" i="3"/>
  <c r="G50" i="3"/>
  <c r="G54" i="3"/>
  <c r="G58" i="3"/>
  <c r="G55" i="3"/>
  <c r="G59" i="3"/>
  <c r="G68" i="3"/>
  <c r="G51" i="3"/>
  <c r="G52" i="3"/>
  <c r="G56" i="3"/>
  <c r="G49" i="3"/>
  <c r="G53" i="3"/>
  <c r="G57" i="3"/>
  <c r="H49" i="3"/>
  <c r="H50" i="3"/>
  <c r="G2" i="3"/>
  <c r="G95" i="3"/>
  <c r="J4" i="3"/>
  <c r="L84" i="3" l="1"/>
  <c r="I2" i="3"/>
  <c r="I37" i="3"/>
  <c r="I34" i="3"/>
  <c r="I30" i="3"/>
  <c r="I18" i="3"/>
  <c r="I4" i="3"/>
  <c r="I48" i="3"/>
  <c r="I42" i="3"/>
  <c r="I38" i="3"/>
  <c r="I40" i="3"/>
  <c r="I36" i="3"/>
  <c r="I33" i="3"/>
  <c r="I29" i="3"/>
  <c r="I26" i="3"/>
  <c r="I21" i="3"/>
  <c r="I15" i="3"/>
  <c r="I12" i="3"/>
  <c r="I47" i="3"/>
  <c r="I44" i="3"/>
  <c r="I41" i="3"/>
  <c r="I27" i="3"/>
  <c r="I22" i="3"/>
  <c r="I9" i="3"/>
  <c r="I7" i="3"/>
  <c r="I6" i="3"/>
  <c r="I5" i="3"/>
  <c r="I3" i="3"/>
  <c r="I45" i="3"/>
  <c r="I31" i="3"/>
  <c r="I25" i="3"/>
  <c r="I23" i="3"/>
  <c r="I19" i="3"/>
  <c r="I46" i="3"/>
  <c r="I39" i="3"/>
  <c r="I32" i="3"/>
  <c r="I24" i="3"/>
  <c r="I13" i="3"/>
  <c r="I10" i="3"/>
  <c r="I8" i="3"/>
  <c r="I43" i="3"/>
  <c r="I35" i="3"/>
  <c r="I28" i="3"/>
  <c r="I20" i="3"/>
  <c r="I17" i="3"/>
  <c r="I16" i="3"/>
  <c r="I14" i="3"/>
  <c r="I11" i="3"/>
  <c r="J84" i="3"/>
  <c r="K84" i="3" s="1"/>
  <c r="H2" i="3" l="1"/>
  <c r="G100" i="3"/>
  <c r="G99" i="3"/>
  <c r="H26" i="3"/>
  <c r="H21" i="3"/>
  <c r="H44" i="3"/>
  <c r="H34" i="3"/>
  <c r="H30" i="3"/>
  <c r="H22" i="3"/>
  <c r="H18" i="3"/>
  <c r="H46" i="3"/>
  <c r="H43" i="3"/>
  <c r="H39" i="3"/>
  <c r="H35" i="3"/>
  <c r="H32" i="3"/>
  <c r="H28" i="3"/>
  <c r="H24" i="3"/>
  <c r="H20" i="3"/>
  <c r="H17" i="3"/>
  <c r="H16" i="3"/>
  <c r="H14" i="3"/>
  <c r="H11" i="3"/>
  <c r="H40" i="3"/>
  <c r="H36" i="3"/>
  <c r="H33" i="3"/>
  <c r="H29" i="3"/>
  <c r="H15" i="3"/>
  <c r="H12" i="3"/>
  <c r="H47" i="3"/>
  <c r="H41" i="3"/>
  <c r="H37" i="3"/>
  <c r="H27" i="3"/>
  <c r="H48" i="3"/>
  <c r="H42" i="3"/>
  <c r="H5" i="3"/>
  <c r="H7" i="3"/>
  <c r="H4" i="3"/>
  <c r="H13" i="3"/>
  <c r="H10" i="3"/>
  <c r="H8" i="3"/>
  <c r="H6" i="3"/>
  <c r="H45" i="3"/>
  <c r="H38" i="3"/>
  <c r="H31" i="3"/>
  <c r="H25" i="3"/>
  <c r="H23" i="3"/>
  <c r="H19" i="3"/>
  <c r="H3" i="3"/>
  <c r="H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98" i="3"/>
  <c r="G7" i="3"/>
  <c r="G4" i="3"/>
  <c r="G5" i="3"/>
  <c r="G97" i="3"/>
  <c r="G6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<sst xmlns="http://schemas.openxmlformats.org/spreadsheetml/2006/main" count="56" uniqueCount="26">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</sst>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0" fillId="0" borderId="6" xfId="0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models'!$D$2:$D$79</c:f>
              <c:numCache>
                <c:formatCode>General</c:formatCode>
                <c:ptCount val="78"/>
                <c:pt idx="0">
                  <c:v>12237.584961</c:v>
                </c:pt>
                <c:pt idx="1">
                  <c:v>12238.939453000001</c:v>
                </c:pt>
                <c:pt idx="2">
                  <c:v>12231.894531</c:v>
                </c:pt>
                <c:pt idx="3">
                  <c:v>12273.622069999999</c:v>
                </c:pt>
                <c:pt idx="4">
                  <c:v>12277.624023</c:v>
                </c:pt>
                <c:pt idx="5">
                  <c:v>12252.521484000001</c:v>
                </c:pt>
                <c:pt idx="6">
                  <c:v>12247.369140999999</c:v>
                </c:pt>
                <c:pt idx="7">
                  <c:v>12258.870117</c:v>
                </c:pt>
                <c:pt idx="8">
                  <c:v>12223.170898</c:v>
                </c:pt>
                <c:pt idx="9">
                  <c:v>11456.881836</c:v>
                </c:pt>
                <c:pt idx="10">
                  <c:v>11540.371094</c:v>
                </c:pt>
                <c:pt idx="11">
                  <c:v>11560.680664</c:v>
                </c:pt>
                <c:pt idx="12">
                  <c:v>11547.024414</c:v>
                </c:pt>
                <c:pt idx="13">
                  <c:v>11485.759765999999</c:v>
                </c:pt>
                <c:pt idx="14">
                  <c:v>11527.035156</c:v>
                </c:pt>
                <c:pt idx="15">
                  <c:v>9559.3408199999994</c:v>
                </c:pt>
                <c:pt idx="16">
                  <c:v>9593.859375</c:v>
                </c:pt>
                <c:pt idx="17">
                  <c:v>9587.4570309999999</c:v>
                </c:pt>
                <c:pt idx="18">
                  <c:v>9566.8271480000003</c:v>
                </c:pt>
                <c:pt idx="19">
                  <c:v>9565.3076170000004</c:v>
                </c:pt>
                <c:pt idx="20">
                  <c:v>9581.9638670000004</c:v>
                </c:pt>
                <c:pt idx="21">
                  <c:v>9560.7607420000004</c:v>
                </c:pt>
                <c:pt idx="22">
                  <c:v>17730.328125</c:v>
                </c:pt>
                <c:pt idx="23">
                  <c:v>17651.886718999998</c:v>
                </c:pt>
                <c:pt idx="24">
                  <c:v>17703.664063</c:v>
                </c:pt>
                <c:pt idx="25">
                  <c:v>17635.892577999999</c:v>
                </c:pt>
                <c:pt idx="26">
                  <c:v>17620.144531000002</c:v>
                </c:pt>
                <c:pt idx="27">
                  <c:v>17683.130859000001</c:v>
                </c:pt>
                <c:pt idx="28">
                  <c:v>16185.230469</c:v>
                </c:pt>
                <c:pt idx="29">
                  <c:v>16219.447265999999</c:v>
                </c:pt>
                <c:pt idx="30">
                  <c:v>16258.840819999999</c:v>
                </c:pt>
                <c:pt idx="31">
                  <c:v>16160.885742</c:v>
                </c:pt>
                <c:pt idx="32">
                  <c:v>16188.280273</c:v>
                </c:pt>
                <c:pt idx="33">
                  <c:v>16191.170898</c:v>
                </c:pt>
                <c:pt idx="34">
                  <c:v>16193.622069999999</c:v>
                </c:pt>
                <c:pt idx="35">
                  <c:v>16197.064453000001</c:v>
                </c:pt>
                <c:pt idx="36">
                  <c:v>10349.482421999999</c:v>
                </c:pt>
                <c:pt idx="37">
                  <c:v>10343.927734000001</c:v>
                </c:pt>
                <c:pt idx="38">
                  <c:v>10372.520508</c:v>
                </c:pt>
                <c:pt idx="39">
                  <c:v>10414.886719</c:v>
                </c:pt>
                <c:pt idx="40">
                  <c:v>10286.543944999999</c:v>
                </c:pt>
                <c:pt idx="41">
                  <c:v>10306.073242</c:v>
                </c:pt>
                <c:pt idx="42">
                  <c:v>10345.257813</c:v>
                </c:pt>
                <c:pt idx="43">
                  <c:v>10358.170898</c:v>
                </c:pt>
                <c:pt idx="44">
                  <c:v>10339.225586</c:v>
                </c:pt>
                <c:pt idx="45">
                  <c:v>9452.5830079999996</c:v>
                </c:pt>
                <c:pt idx="46">
                  <c:v>9471.8818360000005</c:v>
                </c:pt>
                <c:pt idx="47">
                  <c:v>9482.6376949999994</c:v>
                </c:pt>
                <c:pt idx="48">
                  <c:v>9459.390625</c:v>
                </c:pt>
                <c:pt idx="49">
                  <c:v>9456.7060550000006</c:v>
                </c:pt>
                <c:pt idx="50">
                  <c:v>9457.7753909999992</c:v>
                </c:pt>
                <c:pt idx="51">
                  <c:v>9502.4716800000006</c:v>
                </c:pt>
                <c:pt idx="52">
                  <c:v>9469.3574219999991</c:v>
                </c:pt>
                <c:pt idx="53">
                  <c:v>9473.5195309999999</c:v>
                </c:pt>
                <c:pt idx="54">
                  <c:v>7839.0512699999999</c:v>
                </c:pt>
                <c:pt idx="55">
                  <c:v>7832.5517579999996</c:v>
                </c:pt>
                <c:pt idx="56">
                  <c:v>7872.6225590000004</c:v>
                </c:pt>
                <c:pt idx="57">
                  <c:v>7849.125</c:v>
                </c:pt>
                <c:pt idx="58">
                  <c:v>7857.3256840000004</c:v>
                </c:pt>
                <c:pt idx="59">
                  <c:v>7858.4101559999999</c:v>
                </c:pt>
                <c:pt idx="60">
                  <c:v>7887.1948240000002</c:v>
                </c:pt>
                <c:pt idx="61">
                  <c:v>7874.423828</c:v>
                </c:pt>
                <c:pt idx="62">
                  <c:v>7029.2382809999999</c:v>
                </c:pt>
                <c:pt idx="63">
                  <c:v>7054.3486329999996</c:v>
                </c:pt>
                <c:pt idx="64">
                  <c:v>7053.2768550000001</c:v>
                </c:pt>
                <c:pt idx="65">
                  <c:v>7018.7548829999996</c:v>
                </c:pt>
                <c:pt idx="66">
                  <c:v>7031.5532229999999</c:v>
                </c:pt>
                <c:pt idx="67">
                  <c:v>7046.5229490000002</c:v>
                </c:pt>
                <c:pt idx="68">
                  <c:v>7048.6655270000001</c:v>
                </c:pt>
                <c:pt idx="69">
                  <c:v>7033.3833009999998</c:v>
                </c:pt>
                <c:pt idx="70">
                  <c:v>7035.498047</c:v>
                </c:pt>
                <c:pt idx="71">
                  <c:v>6726.8774409999996</c:v>
                </c:pt>
                <c:pt idx="72">
                  <c:v>6761.8081050000001</c:v>
                </c:pt>
                <c:pt idx="73">
                  <c:v>6693.8227539999998</c:v>
                </c:pt>
                <c:pt idx="74">
                  <c:v>6709.8217770000001</c:v>
                </c:pt>
                <c:pt idx="75">
                  <c:v>6709.3681640000004</c:v>
                </c:pt>
                <c:pt idx="76">
                  <c:v>6761.2553710000002</c:v>
                </c:pt>
                <c:pt idx="77">
                  <c:v>6746.3344729999999</c:v>
                </c:pt>
              </c:numCache>
            </c:numRef>
          </c:xVal>
          <c:yVal>
            <c:numRef>
              <c:f>' 10 models'!$C$2:$C$79</c:f>
              <c:numCache>
                <c:formatCode>General</c:formatCode>
                <c:ptCount val="78"/>
                <c:pt idx="0">
                  <c:v>12122.073242</c:v>
                </c:pt>
                <c:pt idx="1">
                  <c:v>12120.917969</c:v>
                </c:pt>
                <c:pt idx="2">
                  <c:v>12125.302734000001</c:v>
                </c:pt>
                <c:pt idx="3">
                  <c:v>12122.586914</c:v>
                </c:pt>
                <c:pt idx="4">
                  <c:v>12137.204102</c:v>
                </c:pt>
                <c:pt idx="5">
                  <c:v>12131.863281</c:v>
                </c:pt>
                <c:pt idx="6">
                  <c:v>12133.080078000001</c:v>
                </c:pt>
                <c:pt idx="7">
                  <c:v>12135.588867</c:v>
                </c:pt>
                <c:pt idx="8">
                  <c:v>12131.712890999999</c:v>
                </c:pt>
                <c:pt idx="9">
                  <c:v>11431.944336</c:v>
                </c:pt>
                <c:pt idx="10">
                  <c:v>11392.039063</c:v>
                </c:pt>
                <c:pt idx="11">
                  <c:v>11395.942383</c:v>
                </c:pt>
                <c:pt idx="12">
                  <c:v>11373.839844</c:v>
                </c:pt>
                <c:pt idx="13">
                  <c:v>11394.278319999999</c:v>
                </c:pt>
                <c:pt idx="14">
                  <c:v>11374.109375</c:v>
                </c:pt>
                <c:pt idx="15">
                  <c:v>9446.7861329999996</c:v>
                </c:pt>
                <c:pt idx="16">
                  <c:v>9456.4609380000002</c:v>
                </c:pt>
                <c:pt idx="17">
                  <c:v>9448.7304690000001</c:v>
                </c:pt>
                <c:pt idx="18">
                  <c:v>9447.3417969999991</c:v>
                </c:pt>
                <c:pt idx="19">
                  <c:v>9453.5322269999997</c:v>
                </c:pt>
                <c:pt idx="20">
                  <c:v>9454.0986329999996</c:v>
                </c:pt>
                <c:pt idx="21">
                  <c:v>9453.9501949999994</c:v>
                </c:pt>
                <c:pt idx="22">
                  <c:v>17551.076172000001</c:v>
                </c:pt>
                <c:pt idx="23">
                  <c:v>17555.539063</c:v>
                </c:pt>
                <c:pt idx="24">
                  <c:v>17566.390625</c:v>
                </c:pt>
                <c:pt idx="25">
                  <c:v>17517.666015999999</c:v>
                </c:pt>
                <c:pt idx="26">
                  <c:v>17528.835938</c:v>
                </c:pt>
                <c:pt idx="27">
                  <c:v>17529.041015999999</c:v>
                </c:pt>
                <c:pt idx="28">
                  <c:v>16081.708008</c:v>
                </c:pt>
                <c:pt idx="29">
                  <c:v>16079.240234000001</c:v>
                </c:pt>
                <c:pt idx="30">
                  <c:v>16075.892578000001</c:v>
                </c:pt>
                <c:pt idx="31">
                  <c:v>16100.306640999999</c:v>
                </c:pt>
                <c:pt idx="32">
                  <c:v>16094.786133</c:v>
                </c:pt>
                <c:pt idx="33">
                  <c:v>16083.003906</c:v>
                </c:pt>
                <c:pt idx="34">
                  <c:v>16085.422852</c:v>
                </c:pt>
                <c:pt idx="35">
                  <c:v>16075.873046999999</c:v>
                </c:pt>
                <c:pt idx="36">
                  <c:v>10277.124023</c:v>
                </c:pt>
                <c:pt idx="37">
                  <c:v>10256.460938</c:v>
                </c:pt>
                <c:pt idx="38">
                  <c:v>10270.019531</c:v>
                </c:pt>
                <c:pt idx="39">
                  <c:v>10286.039063</c:v>
                </c:pt>
                <c:pt idx="40">
                  <c:v>10270.604492</c:v>
                </c:pt>
                <c:pt idx="41">
                  <c:v>10282.582031</c:v>
                </c:pt>
                <c:pt idx="42">
                  <c:v>10278.395508</c:v>
                </c:pt>
                <c:pt idx="43">
                  <c:v>10262.317383</c:v>
                </c:pt>
                <c:pt idx="44">
                  <c:v>10260.421875</c:v>
                </c:pt>
                <c:pt idx="45">
                  <c:v>9324.5507809999999</c:v>
                </c:pt>
                <c:pt idx="46">
                  <c:v>9353.4619139999995</c:v>
                </c:pt>
                <c:pt idx="47">
                  <c:v>9361.4638670000004</c:v>
                </c:pt>
                <c:pt idx="48">
                  <c:v>9330.8691409999992</c:v>
                </c:pt>
                <c:pt idx="49">
                  <c:v>9322.3916019999997</c:v>
                </c:pt>
                <c:pt idx="50">
                  <c:v>9361.3759769999997</c:v>
                </c:pt>
                <c:pt idx="51">
                  <c:v>9320.359375</c:v>
                </c:pt>
                <c:pt idx="52">
                  <c:v>9335.2109380000002</c:v>
                </c:pt>
                <c:pt idx="53">
                  <c:v>9330.7675780000009</c:v>
                </c:pt>
                <c:pt idx="54">
                  <c:v>7694.1220700000003</c:v>
                </c:pt>
                <c:pt idx="55">
                  <c:v>7689.4116210000002</c:v>
                </c:pt>
                <c:pt idx="56">
                  <c:v>7694.1479490000002</c:v>
                </c:pt>
                <c:pt idx="57">
                  <c:v>7708.7368159999996</c:v>
                </c:pt>
                <c:pt idx="58">
                  <c:v>7702.232422</c:v>
                </c:pt>
                <c:pt idx="59">
                  <c:v>7698.2504879999997</c:v>
                </c:pt>
                <c:pt idx="60">
                  <c:v>7704.7861329999996</c:v>
                </c:pt>
                <c:pt idx="61">
                  <c:v>7696.6279299999997</c:v>
                </c:pt>
                <c:pt idx="62">
                  <c:v>6924.6308589999999</c:v>
                </c:pt>
                <c:pt idx="63">
                  <c:v>6910.6748049999997</c:v>
                </c:pt>
                <c:pt idx="64">
                  <c:v>6908.2475590000004</c:v>
                </c:pt>
                <c:pt idx="65">
                  <c:v>6933.3007809999999</c:v>
                </c:pt>
                <c:pt idx="66">
                  <c:v>6912.9873049999997</c:v>
                </c:pt>
                <c:pt idx="67">
                  <c:v>6914.8227539999998</c:v>
                </c:pt>
                <c:pt idx="68">
                  <c:v>6907.7578130000002</c:v>
                </c:pt>
                <c:pt idx="69">
                  <c:v>6899.7036129999997</c:v>
                </c:pt>
                <c:pt idx="70">
                  <c:v>6897.3188479999999</c:v>
                </c:pt>
                <c:pt idx="71">
                  <c:v>6589.71875</c:v>
                </c:pt>
                <c:pt idx="72">
                  <c:v>6590.9482420000004</c:v>
                </c:pt>
                <c:pt idx="73">
                  <c:v>6598.046875</c:v>
                </c:pt>
                <c:pt idx="74">
                  <c:v>6593.189453</c:v>
                </c:pt>
                <c:pt idx="75">
                  <c:v>6589.6503910000001</c:v>
                </c:pt>
                <c:pt idx="76">
                  <c:v>6572.2353519999997</c:v>
                </c:pt>
                <c:pt idx="77">
                  <c:v>6577.859375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085488"/>
        <c:axId val="598085880"/>
      </c:scatterChart>
      <c:valAx>
        <c:axId val="598085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98085880"/>
        <c:crosses val="autoZero"/>
        <c:crossBetween val="midCat"/>
      </c:valAx>
      <c:valAx>
        <c:axId val="598085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98085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12179.8291015</c:v>
                </c:pt>
                <c:pt idx="1">
                  <c:v>12179.928711</c:v>
                </c:pt>
                <c:pt idx="2">
                  <c:v>12178.598632500001</c:v>
                </c:pt>
                <c:pt idx="3">
                  <c:v>12198.104491999999</c:v>
                </c:pt>
                <c:pt idx="4">
                  <c:v>12207.4140625</c:v>
                </c:pt>
                <c:pt idx="5">
                  <c:v>12192.192382500001</c:v>
                </c:pt>
                <c:pt idx="6">
                  <c:v>12190.224609500001</c:v>
                </c:pt>
                <c:pt idx="7">
                  <c:v>12197.229492</c:v>
                </c:pt>
                <c:pt idx="8">
                  <c:v>12177.4418945</c:v>
                </c:pt>
                <c:pt idx="9">
                  <c:v>11444.413086</c:v>
                </c:pt>
                <c:pt idx="10">
                  <c:v>11466.205078499999</c:v>
                </c:pt>
                <c:pt idx="11">
                  <c:v>11478.3115235</c:v>
                </c:pt>
                <c:pt idx="12">
                  <c:v>11460.432129000001</c:v>
                </c:pt>
                <c:pt idx="13">
                  <c:v>11440.019043</c:v>
                </c:pt>
                <c:pt idx="14">
                  <c:v>11450.572265499999</c:v>
                </c:pt>
                <c:pt idx="15">
                  <c:v>9503.0634764999995</c:v>
                </c:pt>
                <c:pt idx="16">
                  <c:v>9525.1601565000001</c:v>
                </c:pt>
                <c:pt idx="17">
                  <c:v>9518.09375</c:v>
                </c:pt>
                <c:pt idx="18">
                  <c:v>9507.0844724999988</c:v>
                </c:pt>
                <c:pt idx="19">
                  <c:v>9509.419922000001</c:v>
                </c:pt>
                <c:pt idx="20">
                  <c:v>9518.03125</c:v>
                </c:pt>
                <c:pt idx="21">
                  <c:v>9507.3554684999999</c:v>
                </c:pt>
                <c:pt idx="22">
                  <c:v>17640.7021485</c:v>
                </c:pt>
                <c:pt idx="23">
                  <c:v>17603.712890999999</c:v>
                </c:pt>
                <c:pt idx="24">
                  <c:v>17635.027344000002</c:v>
                </c:pt>
                <c:pt idx="25">
                  <c:v>17576.779297000001</c:v>
                </c:pt>
                <c:pt idx="26">
                  <c:v>17574.490234500001</c:v>
                </c:pt>
                <c:pt idx="27">
                  <c:v>17606.0859375</c:v>
                </c:pt>
                <c:pt idx="28">
                  <c:v>16133.4692385</c:v>
                </c:pt>
                <c:pt idx="29">
                  <c:v>16149.34375</c:v>
                </c:pt>
                <c:pt idx="30">
                  <c:v>16167.366699</c:v>
                </c:pt>
                <c:pt idx="31">
                  <c:v>16130.596191500001</c:v>
                </c:pt>
                <c:pt idx="32">
                  <c:v>16141.533202999999</c:v>
                </c:pt>
                <c:pt idx="33">
                  <c:v>16137.087402000001</c:v>
                </c:pt>
                <c:pt idx="34">
                  <c:v>16139.522461</c:v>
                </c:pt>
                <c:pt idx="35">
                  <c:v>16136.46875</c:v>
                </c:pt>
                <c:pt idx="36">
                  <c:v>10313.303222499999</c:v>
                </c:pt>
                <c:pt idx="37">
                  <c:v>10300.194336</c:v>
                </c:pt>
                <c:pt idx="38">
                  <c:v>10321.2700195</c:v>
                </c:pt>
                <c:pt idx="39">
                  <c:v>10350.462890999999</c:v>
                </c:pt>
                <c:pt idx="40">
                  <c:v>10278.5742185</c:v>
                </c:pt>
                <c:pt idx="41">
                  <c:v>10294.3276365</c:v>
                </c:pt>
                <c:pt idx="42">
                  <c:v>10311.826660499999</c:v>
                </c:pt>
                <c:pt idx="43">
                  <c:v>10310.244140499999</c:v>
                </c:pt>
                <c:pt idx="44">
                  <c:v>10299.8237305</c:v>
                </c:pt>
                <c:pt idx="45">
                  <c:v>9388.5668944999998</c:v>
                </c:pt>
                <c:pt idx="46">
                  <c:v>9412.671875</c:v>
                </c:pt>
                <c:pt idx="47">
                  <c:v>9422.0507809999999</c:v>
                </c:pt>
                <c:pt idx="48">
                  <c:v>9395.1298829999996</c:v>
                </c:pt>
                <c:pt idx="49">
                  <c:v>9389.5488284999992</c:v>
                </c:pt>
                <c:pt idx="50">
                  <c:v>9409.5756839999995</c:v>
                </c:pt>
                <c:pt idx="51">
                  <c:v>9411.4155275000012</c:v>
                </c:pt>
                <c:pt idx="52">
                  <c:v>9402.2841799999987</c:v>
                </c:pt>
                <c:pt idx="53">
                  <c:v>9402.1435545000004</c:v>
                </c:pt>
                <c:pt idx="54">
                  <c:v>7766.5866700000006</c:v>
                </c:pt>
                <c:pt idx="55">
                  <c:v>7760.9816895000004</c:v>
                </c:pt>
                <c:pt idx="56">
                  <c:v>7783.3852540000007</c:v>
                </c:pt>
                <c:pt idx="57">
                  <c:v>7778.9309080000003</c:v>
                </c:pt>
                <c:pt idx="58">
                  <c:v>7779.7790530000002</c:v>
                </c:pt>
                <c:pt idx="59">
                  <c:v>7778.3303219999998</c:v>
                </c:pt>
                <c:pt idx="60">
                  <c:v>7795.9904784999999</c:v>
                </c:pt>
                <c:pt idx="61">
                  <c:v>7785.5258789999998</c:v>
                </c:pt>
                <c:pt idx="62">
                  <c:v>6976.9345699999994</c:v>
                </c:pt>
                <c:pt idx="63">
                  <c:v>6982.5117190000001</c:v>
                </c:pt>
                <c:pt idx="64">
                  <c:v>6980.7622069999998</c:v>
                </c:pt>
                <c:pt idx="65">
                  <c:v>6976.0278319999998</c:v>
                </c:pt>
                <c:pt idx="66">
                  <c:v>6972.2702639999998</c:v>
                </c:pt>
                <c:pt idx="67">
                  <c:v>6980.6728514999995</c:v>
                </c:pt>
                <c:pt idx="68">
                  <c:v>6978.2116700000006</c:v>
                </c:pt>
                <c:pt idx="69">
                  <c:v>6966.5434569999998</c:v>
                </c:pt>
                <c:pt idx="70">
                  <c:v>6966.4084475</c:v>
                </c:pt>
                <c:pt idx="71">
                  <c:v>6658.2980955000003</c:v>
                </c:pt>
                <c:pt idx="72">
                  <c:v>6676.3781735000002</c:v>
                </c:pt>
                <c:pt idx="73">
                  <c:v>6645.9348145000004</c:v>
                </c:pt>
                <c:pt idx="74">
                  <c:v>6651.505615</c:v>
                </c:pt>
                <c:pt idx="75">
                  <c:v>6649.5092775000003</c:v>
                </c:pt>
                <c:pt idx="76">
                  <c:v>6666.7453614999995</c:v>
                </c:pt>
                <c:pt idx="77">
                  <c:v>6662.0969239999995</c:v>
                </c:pt>
              </c:numCache>
            </c:numRef>
          </c:xVal>
          <c:yVal>
            <c:numRef>
              <c:f>' 10 models'!$E$2:$E$79</c:f>
              <c:numCache>
                <c:formatCode>General</c:formatCode>
                <c:ptCount val="78"/>
                <c:pt idx="0">
                  <c:v>115.51171900000008</c:v>
                </c:pt>
                <c:pt idx="1">
                  <c:v>118.02148400000078</c:v>
                </c:pt>
                <c:pt idx="2">
                  <c:v>106.59179699999913</c:v>
                </c:pt>
                <c:pt idx="3">
                  <c:v>151.03515599999992</c:v>
                </c:pt>
                <c:pt idx="4">
                  <c:v>140.41992100000061</c:v>
                </c:pt>
                <c:pt idx="5">
                  <c:v>120.65820300000087</c:v>
                </c:pt>
                <c:pt idx="6">
                  <c:v>114.28906299999835</c:v>
                </c:pt>
                <c:pt idx="7">
                  <c:v>123.28125</c:v>
                </c:pt>
                <c:pt idx="8">
                  <c:v>91.458007000001089</c:v>
                </c:pt>
                <c:pt idx="9">
                  <c:v>24.9375</c:v>
                </c:pt>
                <c:pt idx="10">
                  <c:v>148.33203099999992</c:v>
                </c:pt>
                <c:pt idx="11">
                  <c:v>164.73828099999992</c:v>
                </c:pt>
                <c:pt idx="12">
                  <c:v>173.18456999999944</c:v>
                </c:pt>
                <c:pt idx="13">
                  <c:v>91.481445999999778</c:v>
                </c:pt>
                <c:pt idx="14">
                  <c:v>152.92578099999992</c:v>
                </c:pt>
                <c:pt idx="15">
                  <c:v>112.55468699999983</c:v>
                </c:pt>
                <c:pt idx="16">
                  <c:v>137.39843699999983</c:v>
                </c:pt>
                <c:pt idx="17">
                  <c:v>138.72656199999983</c:v>
                </c:pt>
                <c:pt idx="18">
                  <c:v>119.48535100000117</c:v>
                </c:pt>
                <c:pt idx="19">
                  <c:v>111.7753900000007</c:v>
                </c:pt>
                <c:pt idx="20">
                  <c:v>127.86523400000078</c:v>
                </c:pt>
                <c:pt idx="21">
                  <c:v>106.81054700000095</c:v>
                </c:pt>
                <c:pt idx="22">
                  <c:v>179.25195299999905</c:v>
                </c:pt>
                <c:pt idx="23">
                  <c:v>96.347655999998096</c:v>
                </c:pt>
                <c:pt idx="24">
                  <c:v>137.27343800000017</c:v>
                </c:pt>
                <c:pt idx="25">
                  <c:v>118.22656199999983</c:v>
                </c:pt>
                <c:pt idx="26">
                  <c:v>91.308593000001565</c:v>
                </c:pt>
                <c:pt idx="27">
                  <c:v>154.08984300000157</c:v>
                </c:pt>
                <c:pt idx="28">
                  <c:v>103.52246100000048</c:v>
                </c:pt>
                <c:pt idx="29">
                  <c:v>140.20703199999843</c:v>
                </c:pt>
                <c:pt idx="30">
                  <c:v>182.94824199999857</c:v>
                </c:pt>
                <c:pt idx="31">
                  <c:v>60.579101000001174</c:v>
                </c:pt>
                <c:pt idx="32">
                  <c:v>93.494140000000698</c:v>
                </c:pt>
                <c:pt idx="33">
                  <c:v>108.16699200000039</c:v>
                </c:pt>
                <c:pt idx="34">
                  <c:v>108.19921799999975</c:v>
                </c:pt>
                <c:pt idx="35">
                  <c:v>121.19140600000173</c:v>
                </c:pt>
                <c:pt idx="36">
                  <c:v>72.358398999998826</c:v>
                </c:pt>
                <c:pt idx="37">
                  <c:v>87.466796000000613</c:v>
                </c:pt>
                <c:pt idx="38">
                  <c:v>102.50097699999969</c:v>
                </c:pt>
                <c:pt idx="39">
                  <c:v>128.84765599999992</c:v>
                </c:pt>
                <c:pt idx="40">
                  <c:v>15.939452999999048</c:v>
                </c:pt>
                <c:pt idx="41">
                  <c:v>23.491211000000476</c:v>
                </c:pt>
                <c:pt idx="42">
                  <c:v>66.862305000000561</c:v>
                </c:pt>
                <c:pt idx="43">
                  <c:v>95.853515000000698</c:v>
                </c:pt>
                <c:pt idx="44">
                  <c:v>78.803711000000476</c:v>
                </c:pt>
                <c:pt idx="45">
                  <c:v>128.03222699999969</c:v>
                </c:pt>
                <c:pt idx="46">
                  <c:v>118.41992200000095</c:v>
                </c:pt>
                <c:pt idx="47">
                  <c:v>121.17382799999905</c:v>
                </c:pt>
                <c:pt idx="48">
                  <c:v>128.52148400000078</c:v>
                </c:pt>
                <c:pt idx="49">
                  <c:v>134.31445300000087</c:v>
                </c:pt>
                <c:pt idx="50">
                  <c:v>96.399413999999524</c:v>
                </c:pt>
                <c:pt idx="51">
                  <c:v>182.11230500000056</c:v>
                </c:pt>
                <c:pt idx="52">
                  <c:v>134.14648399999896</c:v>
                </c:pt>
                <c:pt idx="53">
                  <c:v>142.75195299999905</c:v>
                </c:pt>
                <c:pt idx="54">
                  <c:v>144.92919999999958</c:v>
                </c:pt>
                <c:pt idx="55">
                  <c:v>143.14013699999941</c:v>
                </c:pt>
                <c:pt idx="56">
                  <c:v>178.47461000000021</c:v>
                </c:pt>
                <c:pt idx="57">
                  <c:v>140.38818400000036</c:v>
                </c:pt>
                <c:pt idx="58">
                  <c:v>155.09326200000032</c:v>
                </c:pt>
                <c:pt idx="59">
                  <c:v>160.15966800000024</c:v>
                </c:pt>
                <c:pt idx="60">
                  <c:v>182.40869100000054</c:v>
                </c:pt>
                <c:pt idx="61">
                  <c:v>177.79589800000031</c:v>
                </c:pt>
                <c:pt idx="62">
                  <c:v>104.60742200000004</c:v>
                </c:pt>
                <c:pt idx="63">
                  <c:v>143.67382799999996</c:v>
                </c:pt>
                <c:pt idx="64">
                  <c:v>145.0292959999997</c:v>
                </c:pt>
                <c:pt idx="65">
                  <c:v>85.454101999999693</c:v>
                </c:pt>
                <c:pt idx="66">
                  <c:v>118.56591800000024</c:v>
                </c:pt>
                <c:pt idx="67">
                  <c:v>131.70019500000035</c:v>
                </c:pt>
                <c:pt idx="68">
                  <c:v>140.90771399999994</c:v>
                </c:pt>
                <c:pt idx="69">
                  <c:v>133.67968800000017</c:v>
                </c:pt>
                <c:pt idx="70">
                  <c:v>138.17919900000015</c:v>
                </c:pt>
                <c:pt idx="71">
                  <c:v>137.15869099999964</c:v>
                </c:pt>
                <c:pt idx="72">
                  <c:v>170.85986299999968</c:v>
                </c:pt>
                <c:pt idx="73">
                  <c:v>95.775878999999804</c:v>
                </c:pt>
                <c:pt idx="74">
                  <c:v>116.63232400000015</c:v>
                </c:pt>
                <c:pt idx="75">
                  <c:v>119.71777300000031</c:v>
                </c:pt>
                <c:pt idx="76">
                  <c:v>189.0200190000005</c:v>
                </c:pt>
                <c:pt idx="77">
                  <c:v>168.47509799999989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12179.8291015</c:v>
                </c:pt>
                <c:pt idx="1">
                  <c:v>12179.928711</c:v>
                </c:pt>
                <c:pt idx="2">
                  <c:v>12178.598632500001</c:v>
                </c:pt>
                <c:pt idx="3">
                  <c:v>12198.104491999999</c:v>
                </c:pt>
                <c:pt idx="4">
                  <c:v>12207.4140625</c:v>
                </c:pt>
                <c:pt idx="5">
                  <c:v>12192.192382500001</c:v>
                </c:pt>
                <c:pt idx="6">
                  <c:v>12190.224609500001</c:v>
                </c:pt>
                <c:pt idx="7">
                  <c:v>12197.229492</c:v>
                </c:pt>
                <c:pt idx="8">
                  <c:v>12177.4418945</c:v>
                </c:pt>
                <c:pt idx="9">
                  <c:v>11444.413086</c:v>
                </c:pt>
                <c:pt idx="10">
                  <c:v>11466.205078499999</c:v>
                </c:pt>
                <c:pt idx="11">
                  <c:v>11478.3115235</c:v>
                </c:pt>
                <c:pt idx="12">
                  <c:v>11460.432129000001</c:v>
                </c:pt>
                <c:pt idx="13">
                  <c:v>11440.019043</c:v>
                </c:pt>
                <c:pt idx="14">
                  <c:v>11450.572265499999</c:v>
                </c:pt>
                <c:pt idx="15">
                  <c:v>9503.0634764999995</c:v>
                </c:pt>
                <c:pt idx="16">
                  <c:v>9525.1601565000001</c:v>
                </c:pt>
                <c:pt idx="17">
                  <c:v>9518.09375</c:v>
                </c:pt>
                <c:pt idx="18">
                  <c:v>9507.0844724999988</c:v>
                </c:pt>
                <c:pt idx="19">
                  <c:v>9509.419922000001</c:v>
                </c:pt>
                <c:pt idx="20">
                  <c:v>9518.03125</c:v>
                </c:pt>
                <c:pt idx="21">
                  <c:v>9507.3554684999999</c:v>
                </c:pt>
                <c:pt idx="22">
                  <c:v>17640.7021485</c:v>
                </c:pt>
                <c:pt idx="23">
                  <c:v>17603.712890999999</c:v>
                </c:pt>
                <c:pt idx="24">
                  <c:v>17635.027344000002</c:v>
                </c:pt>
                <c:pt idx="25">
                  <c:v>17576.779297000001</c:v>
                </c:pt>
                <c:pt idx="26">
                  <c:v>17574.490234500001</c:v>
                </c:pt>
                <c:pt idx="27">
                  <c:v>17606.0859375</c:v>
                </c:pt>
                <c:pt idx="28">
                  <c:v>16133.4692385</c:v>
                </c:pt>
                <c:pt idx="29">
                  <c:v>16149.34375</c:v>
                </c:pt>
                <c:pt idx="30">
                  <c:v>16167.366699</c:v>
                </c:pt>
                <c:pt idx="31">
                  <c:v>16130.596191500001</c:v>
                </c:pt>
                <c:pt idx="32">
                  <c:v>16141.533202999999</c:v>
                </c:pt>
                <c:pt idx="33">
                  <c:v>16137.087402000001</c:v>
                </c:pt>
                <c:pt idx="34">
                  <c:v>16139.522461</c:v>
                </c:pt>
                <c:pt idx="35">
                  <c:v>16136.46875</c:v>
                </c:pt>
                <c:pt idx="36">
                  <c:v>10313.303222499999</c:v>
                </c:pt>
                <c:pt idx="37">
                  <c:v>10300.194336</c:v>
                </c:pt>
                <c:pt idx="38">
                  <c:v>10321.2700195</c:v>
                </c:pt>
                <c:pt idx="39">
                  <c:v>10350.462890999999</c:v>
                </c:pt>
                <c:pt idx="40">
                  <c:v>10278.5742185</c:v>
                </c:pt>
                <c:pt idx="41">
                  <c:v>10294.3276365</c:v>
                </c:pt>
                <c:pt idx="42">
                  <c:v>10311.826660499999</c:v>
                </c:pt>
                <c:pt idx="43">
                  <c:v>10310.244140499999</c:v>
                </c:pt>
                <c:pt idx="44">
                  <c:v>10299.8237305</c:v>
                </c:pt>
                <c:pt idx="45">
                  <c:v>9388.5668944999998</c:v>
                </c:pt>
                <c:pt idx="46">
                  <c:v>9412.671875</c:v>
                </c:pt>
                <c:pt idx="47">
                  <c:v>9422.0507809999999</c:v>
                </c:pt>
                <c:pt idx="48">
                  <c:v>9395.1298829999996</c:v>
                </c:pt>
                <c:pt idx="49">
                  <c:v>9389.5488284999992</c:v>
                </c:pt>
                <c:pt idx="50">
                  <c:v>9409.5756839999995</c:v>
                </c:pt>
                <c:pt idx="51">
                  <c:v>9411.4155275000012</c:v>
                </c:pt>
                <c:pt idx="52">
                  <c:v>9402.2841799999987</c:v>
                </c:pt>
                <c:pt idx="53">
                  <c:v>9402.1435545000004</c:v>
                </c:pt>
                <c:pt idx="54">
                  <c:v>7766.5866700000006</c:v>
                </c:pt>
                <c:pt idx="55">
                  <c:v>7760.9816895000004</c:v>
                </c:pt>
                <c:pt idx="56">
                  <c:v>7783.3852540000007</c:v>
                </c:pt>
                <c:pt idx="57">
                  <c:v>7778.9309080000003</c:v>
                </c:pt>
                <c:pt idx="58">
                  <c:v>7779.7790530000002</c:v>
                </c:pt>
                <c:pt idx="59">
                  <c:v>7778.3303219999998</c:v>
                </c:pt>
                <c:pt idx="60">
                  <c:v>7795.9904784999999</c:v>
                </c:pt>
                <c:pt idx="61">
                  <c:v>7785.5258789999998</c:v>
                </c:pt>
                <c:pt idx="62">
                  <c:v>6976.9345699999994</c:v>
                </c:pt>
                <c:pt idx="63">
                  <c:v>6982.5117190000001</c:v>
                </c:pt>
                <c:pt idx="64">
                  <c:v>6980.7622069999998</c:v>
                </c:pt>
                <c:pt idx="65">
                  <c:v>6976.0278319999998</c:v>
                </c:pt>
                <c:pt idx="66">
                  <c:v>6972.2702639999998</c:v>
                </c:pt>
                <c:pt idx="67">
                  <c:v>6980.6728514999995</c:v>
                </c:pt>
                <c:pt idx="68">
                  <c:v>6978.2116700000006</c:v>
                </c:pt>
                <c:pt idx="69">
                  <c:v>6966.5434569999998</c:v>
                </c:pt>
                <c:pt idx="70">
                  <c:v>6966.4084475</c:v>
                </c:pt>
                <c:pt idx="71">
                  <c:v>6658.2980955000003</c:v>
                </c:pt>
                <c:pt idx="72">
                  <c:v>6676.3781735000002</c:v>
                </c:pt>
                <c:pt idx="73">
                  <c:v>6645.9348145000004</c:v>
                </c:pt>
                <c:pt idx="74">
                  <c:v>6651.505615</c:v>
                </c:pt>
                <c:pt idx="75">
                  <c:v>6649.5092775000003</c:v>
                </c:pt>
                <c:pt idx="76">
                  <c:v>6666.7453614999995</c:v>
                </c:pt>
                <c:pt idx="77">
                  <c:v>6662.0969239999995</c:v>
                </c:pt>
              </c:numCache>
            </c:numRef>
          </c:xVal>
          <c:yVal>
            <c:numRef>
              <c:f>' 10 models'!$G$2:$G$79</c:f>
              <c:numCache>
                <c:formatCode>General</c:formatCode>
                <c:ptCount val="78"/>
                <c:pt idx="0">
                  <c:v>53.948416029310721</c:v>
                </c:pt>
                <c:pt idx="1">
                  <c:v>53.948416029310721</c:v>
                </c:pt>
                <c:pt idx="2">
                  <c:v>53.948416029310721</c:v>
                </c:pt>
                <c:pt idx="3">
                  <c:v>53.948416029310721</c:v>
                </c:pt>
                <c:pt idx="4">
                  <c:v>53.948416029310721</c:v>
                </c:pt>
                <c:pt idx="5">
                  <c:v>53.948416029310721</c:v>
                </c:pt>
                <c:pt idx="6">
                  <c:v>53.948416029310721</c:v>
                </c:pt>
                <c:pt idx="7">
                  <c:v>53.948416029310721</c:v>
                </c:pt>
                <c:pt idx="8">
                  <c:v>53.948416029310721</c:v>
                </c:pt>
                <c:pt idx="9">
                  <c:v>53.948416029310721</c:v>
                </c:pt>
                <c:pt idx="10">
                  <c:v>53.948416029310721</c:v>
                </c:pt>
                <c:pt idx="11">
                  <c:v>53.948416029310721</c:v>
                </c:pt>
                <c:pt idx="12">
                  <c:v>53.948416029310721</c:v>
                </c:pt>
                <c:pt idx="13">
                  <c:v>53.948416029310721</c:v>
                </c:pt>
                <c:pt idx="14">
                  <c:v>53.948416029310721</c:v>
                </c:pt>
                <c:pt idx="15">
                  <c:v>53.948416029310721</c:v>
                </c:pt>
                <c:pt idx="16">
                  <c:v>53.948416029310721</c:v>
                </c:pt>
                <c:pt idx="17">
                  <c:v>53.948416029310721</c:v>
                </c:pt>
                <c:pt idx="18">
                  <c:v>53.948416029310721</c:v>
                </c:pt>
                <c:pt idx="19">
                  <c:v>53.948416029310721</c:v>
                </c:pt>
                <c:pt idx="20">
                  <c:v>53.948416029310721</c:v>
                </c:pt>
                <c:pt idx="21">
                  <c:v>53.948416029310721</c:v>
                </c:pt>
                <c:pt idx="22">
                  <c:v>53.948416029310721</c:v>
                </c:pt>
                <c:pt idx="23">
                  <c:v>53.948416029310721</c:v>
                </c:pt>
                <c:pt idx="24">
                  <c:v>53.948416029310721</c:v>
                </c:pt>
                <c:pt idx="25">
                  <c:v>53.948416029310721</c:v>
                </c:pt>
                <c:pt idx="26">
                  <c:v>53.948416029310721</c:v>
                </c:pt>
                <c:pt idx="27">
                  <c:v>53.948416029310721</c:v>
                </c:pt>
                <c:pt idx="28">
                  <c:v>53.948416029310721</c:v>
                </c:pt>
                <c:pt idx="29">
                  <c:v>53.948416029310721</c:v>
                </c:pt>
                <c:pt idx="30">
                  <c:v>53.948416029310721</c:v>
                </c:pt>
                <c:pt idx="31">
                  <c:v>53.948416029310721</c:v>
                </c:pt>
                <c:pt idx="32">
                  <c:v>53.948416029310721</c:v>
                </c:pt>
                <c:pt idx="33">
                  <c:v>53.948416029310721</c:v>
                </c:pt>
                <c:pt idx="34">
                  <c:v>53.948416029310721</c:v>
                </c:pt>
                <c:pt idx="35">
                  <c:v>53.948416029310721</c:v>
                </c:pt>
                <c:pt idx="36">
                  <c:v>53.948416029310721</c:v>
                </c:pt>
                <c:pt idx="37">
                  <c:v>53.948416029310721</c:v>
                </c:pt>
                <c:pt idx="38">
                  <c:v>53.948416029310721</c:v>
                </c:pt>
                <c:pt idx="39">
                  <c:v>53.948416029310721</c:v>
                </c:pt>
                <c:pt idx="40">
                  <c:v>53.948416029310721</c:v>
                </c:pt>
                <c:pt idx="41">
                  <c:v>53.948416029310721</c:v>
                </c:pt>
                <c:pt idx="42">
                  <c:v>53.948416029310721</c:v>
                </c:pt>
                <c:pt idx="43">
                  <c:v>53.948416029310721</c:v>
                </c:pt>
                <c:pt idx="44">
                  <c:v>53.948416029310721</c:v>
                </c:pt>
                <c:pt idx="45">
                  <c:v>53.948416029310721</c:v>
                </c:pt>
                <c:pt idx="46">
                  <c:v>53.948416029310721</c:v>
                </c:pt>
                <c:pt idx="47">
                  <c:v>53.948416029310721</c:v>
                </c:pt>
                <c:pt idx="48">
                  <c:v>53.948416029310721</c:v>
                </c:pt>
                <c:pt idx="49">
                  <c:v>53.948416029310721</c:v>
                </c:pt>
                <c:pt idx="50">
                  <c:v>53.948416029310721</c:v>
                </c:pt>
                <c:pt idx="51">
                  <c:v>53.948416029310721</c:v>
                </c:pt>
                <c:pt idx="52">
                  <c:v>53.948416029310721</c:v>
                </c:pt>
                <c:pt idx="53">
                  <c:v>53.948416029310721</c:v>
                </c:pt>
                <c:pt idx="54">
                  <c:v>53.948416029310721</c:v>
                </c:pt>
                <c:pt idx="55">
                  <c:v>53.948416029310721</c:v>
                </c:pt>
                <c:pt idx="56">
                  <c:v>53.948416029310721</c:v>
                </c:pt>
                <c:pt idx="57">
                  <c:v>53.948416029310721</c:v>
                </c:pt>
                <c:pt idx="58">
                  <c:v>53.948416029310721</c:v>
                </c:pt>
                <c:pt idx="59">
                  <c:v>53.948416029310721</c:v>
                </c:pt>
                <c:pt idx="60">
                  <c:v>53.948416029310721</c:v>
                </c:pt>
                <c:pt idx="61">
                  <c:v>53.948416029310721</c:v>
                </c:pt>
                <c:pt idx="62">
                  <c:v>53.948416029310721</c:v>
                </c:pt>
                <c:pt idx="63">
                  <c:v>53.948416029310721</c:v>
                </c:pt>
                <c:pt idx="64">
                  <c:v>53.948416029310721</c:v>
                </c:pt>
                <c:pt idx="65">
                  <c:v>53.948416029310721</c:v>
                </c:pt>
                <c:pt idx="66">
                  <c:v>53.948416029310721</c:v>
                </c:pt>
                <c:pt idx="67">
                  <c:v>53.948416029310721</c:v>
                </c:pt>
                <c:pt idx="68">
                  <c:v>53.948416029310721</c:v>
                </c:pt>
                <c:pt idx="69">
                  <c:v>53.948416029310721</c:v>
                </c:pt>
                <c:pt idx="70">
                  <c:v>53.948416029310721</c:v>
                </c:pt>
                <c:pt idx="71">
                  <c:v>53.948416029310721</c:v>
                </c:pt>
                <c:pt idx="72">
                  <c:v>53.948416029310721</c:v>
                </c:pt>
                <c:pt idx="73">
                  <c:v>53.948416029310721</c:v>
                </c:pt>
                <c:pt idx="74">
                  <c:v>53.948416029310721</c:v>
                </c:pt>
                <c:pt idx="75">
                  <c:v>53.948416029310721</c:v>
                </c:pt>
                <c:pt idx="76">
                  <c:v>53.948416029310721</c:v>
                </c:pt>
                <c:pt idx="77">
                  <c:v>53.948416029310721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12179.8291015</c:v>
                </c:pt>
                <c:pt idx="1">
                  <c:v>12179.928711</c:v>
                </c:pt>
                <c:pt idx="2">
                  <c:v>12178.598632500001</c:v>
                </c:pt>
                <c:pt idx="3">
                  <c:v>12198.104491999999</c:v>
                </c:pt>
                <c:pt idx="4">
                  <c:v>12207.4140625</c:v>
                </c:pt>
                <c:pt idx="5">
                  <c:v>12192.192382500001</c:v>
                </c:pt>
                <c:pt idx="6">
                  <c:v>12190.224609500001</c:v>
                </c:pt>
                <c:pt idx="7">
                  <c:v>12197.229492</c:v>
                </c:pt>
                <c:pt idx="8">
                  <c:v>12177.4418945</c:v>
                </c:pt>
                <c:pt idx="9">
                  <c:v>11444.413086</c:v>
                </c:pt>
                <c:pt idx="10">
                  <c:v>11466.205078499999</c:v>
                </c:pt>
                <c:pt idx="11">
                  <c:v>11478.3115235</c:v>
                </c:pt>
                <c:pt idx="12">
                  <c:v>11460.432129000001</c:v>
                </c:pt>
                <c:pt idx="13">
                  <c:v>11440.019043</c:v>
                </c:pt>
                <c:pt idx="14">
                  <c:v>11450.572265499999</c:v>
                </c:pt>
                <c:pt idx="15">
                  <c:v>9503.0634764999995</c:v>
                </c:pt>
                <c:pt idx="16">
                  <c:v>9525.1601565000001</c:v>
                </c:pt>
                <c:pt idx="17">
                  <c:v>9518.09375</c:v>
                </c:pt>
                <c:pt idx="18">
                  <c:v>9507.0844724999988</c:v>
                </c:pt>
                <c:pt idx="19">
                  <c:v>9509.419922000001</c:v>
                </c:pt>
                <c:pt idx="20">
                  <c:v>9518.03125</c:v>
                </c:pt>
                <c:pt idx="21">
                  <c:v>9507.3554684999999</c:v>
                </c:pt>
                <c:pt idx="22">
                  <c:v>17640.7021485</c:v>
                </c:pt>
                <c:pt idx="23">
                  <c:v>17603.712890999999</c:v>
                </c:pt>
                <c:pt idx="24">
                  <c:v>17635.027344000002</c:v>
                </c:pt>
                <c:pt idx="25">
                  <c:v>17576.779297000001</c:v>
                </c:pt>
                <c:pt idx="26">
                  <c:v>17574.490234500001</c:v>
                </c:pt>
                <c:pt idx="27">
                  <c:v>17606.0859375</c:v>
                </c:pt>
                <c:pt idx="28">
                  <c:v>16133.4692385</c:v>
                </c:pt>
                <c:pt idx="29">
                  <c:v>16149.34375</c:v>
                </c:pt>
                <c:pt idx="30">
                  <c:v>16167.366699</c:v>
                </c:pt>
                <c:pt idx="31">
                  <c:v>16130.596191500001</c:v>
                </c:pt>
                <c:pt idx="32">
                  <c:v>16141.533202999999</c:v>
                </c:pt>
                <c:pt idx="33">
                  <c:v>16137.087402000001</c:v>
                </c:pt>
                <c:pt idx="34">
                  <c:v>16139.522461</c:v>
                </c:pt>
                <c:pt idx="35">
                  <c:v>16136.46875</c:v>
                </c:pt>
                <c:pt idx="36">
                  <c:v>10313.303222499999</c:v>
                </c:pt>
                <c:pt idx="37">
                  <c:v>10300.194336</c:v>
                </c:pt>
                <c:pt idx="38">
                  <c:v>10321.2700195</c:v>
                </c:pt>
                <c:pt idx="39">
                  <c:v>10350.462890999999</c:v>
                </c:pt>
                <c:pt idx="40">
                  <c:v>10278.5742185</c:v>
                </c:pt>
                <c:pt idx="41">
                  <c:v>10294.3276365</c:v>
                </c:pt>
                <c:pt idx="42">
                  <c:v>10311.826660499999</c:v>
                </c:pt>
                <c:pt idx="43">
                  <c:v>10310.244140499999</c:v>
                </c:pt>
                <c:pt idx="44">
                  <c:v>10299.8237305</c:v>
                </c:pt>
                <c:pt idx="45">
                  <c:v>9388.5668944999998</c:v>
                </c:pt>
                <c:pt idx="46">
                  <c:v>9412.671875</c:v>
                </c:pt>
                <c:pt idx="47">
                  <c:v>9422.0507809999999</c:v>
                </c:pt>
                <c:pt idx="48">
                  <c:v>9395.1298829999996</c:v>
                </c:pt>
                <c:pt idx="49">
                  <c:v>9389.5488284999992</c:v>
                </c:pt>
                <c:pt idx="50">
                  <c:v>9409.5756839999995</c:v>
                </c:pt>
                <c:pt idx="51">
                  <c:v>9411.4155275000012</c:v>
                </c:pt>
                <c:pt idx="52">
                  <c:v>9402.2841799999987</c:v>
                </c:pt>
                <c:pt idx="53">
                  <c:v>9402.1435545000004</c:v>
                </c:pt>
                <c:pt idx="54">
                  <c:v>7766.5866700000006</c:v>
                </c:pt>
                <c:pt idx="55">
                  <c:v>7760.9816895000004</c:v>
                </c:pt>
                <c:pt idx="56">
                  <c:v>7783.3852540000007</c:v>
                </c:pt>
                <c:pt idx="57">
                  <c:v>7778.9309080000003</c:v>
                </c:pt>
                <c:pt idx="58">
                  <c:v>7779.7790530000002</c:v>
                </c:pt>
                <c:pt idx="59">
                  <c:v>7778.3303219999998</c:v>
                </c:pt>
                <c:pt idx="60">
                  <c:v>7795.9904784999999</c:v>
                </c:pt>
                <c:pt idx="61">
                  <c:v>7785.5258789999998</c:v>
                </c:pt>
                <c:pt idx="62">
                  <c:v>6976.9345699999994</c:v>
                </c:pt>
                <c:pt idx="63">
                  <c:v>6982.5117190000001</c:v>
                </c:pt>
                <c:pt idx="64">
                  <c:v>6980.7622069999998</c:v>
                </c:pt>
                <c:pt idx="65">
                  <c:v>6976.0278319999998</c:v>
                </c:pt>
                <c:pt idx="66">
                  <c:v>6972.2702639999998</c:v>
                </c:pt>
                <c:pt idx="67">
                  <c:v>6980.6728514999995</c:v>
                </c:pt>
                <c:pt idx="68">
                  <c:v>6978.2116700000006</c:v>
                </c:pt>
                <c:pt idx="69">
                  <c:v>6966.5434569999998</c:v>
                </c:pt>
                <c:pt idx="70">
                  <c:v>6966.4084475</c:v>
                </c:pt>
                <c:pt idx="71">
                  <c:v>6658.2980955000003</c:v>
                </c:pt>
                <c:pt idx="72">
                  <c:v>6676.3781735000002</c:v>
                </c:pt>
                <c:pt idx="73">
                  <c:v>6645.9348145000004</c:v>
                </c:pt>
                <c:pt idx="74">
                  <c:v>6651.505615</c:v>
                </c:pt>
                <c:pt idx="75">
                  <c:v>6649.5092775000003</c:v>
                </c:pt>
                <c:pt idx="76">
                  <c:v>6666.7453614999995</c:v>
                </c:pt>
                <c:pt idx="77">
                  <c:v>6662.0969239999995</c:v>
                </c:pt>
              </c:numCache>
            </c:numRef>
          </c:xVal>
          <c:yVal>
            <c:numRef>
              <c:f>' 10 models'!$H$2:$H$79</c:f>
              <c:numCache>
                <c:formatCode>General</c:formatCode>
                <c:ptCount val="78"/>
                <c:pt idx="0">
                  <c:v>193.90060463735605</c:v>
                </c:pt>
                <c:pt idx="1">
                  <c:v>193.90060463735605</c:v>
                </c:pt>
                <c:pt idx="2">
                  <c:v>193.90060463735605</c:v>
                </c:pt>
                <c:pt idx="3">
                  <c:v>193.90060463735605</c:v>
                </c:pt>
                <c:pt idx="4">
                  <c:v>193.90060463735605</c:v>
                </c:pt>
                <c:pt idx="5">
                  <c:v>193.90060463735605</c:v>
                </c:pt>
                <c:pt idx="6">
                  <c:v>193.90060463735605</c:v>
                </c:pt>
                <c:pt idx="7">
                  <c:v>193.90060463735605</c:v>
                </c:pt>
                <c:pt idx="8">
                  <c:v>193.90060463735605</c:v>
                </c:pt>
                <c:pt idx="9">
                  <c:v>193.90060463735605</c:v>
                </c:pt>
                <c:pt idx="10">
                  <c:v>193.90060463735605</c:v>
                </c:pt>
                <c:pt idx="11">
                  <c:v>193.90060463735605</c:v>
                </c:pt>
                <c:pt idx="12">
                  <c:v>193.90060463735605</c:v>
                </c:pt>
                <c:pt idx="13">
                  <c:v>193.90060463735605</c:v>
                </c:pt>
                <c:pt idx="14">
                  <c:v>193.90060463735605</c:v>
                </c:pt>
                <c:pt idx="15">
                  <c:v>193.90060463735605</c:v>
                </c:pt>
                <c:pt idx="16">
                  <c:v>193.90060463735605</c:v>
                </c:pt>
                <c:pt idx="17">
                  <c:v>193.90060463735605</c:v>
                </c:pt>
                <c:pt idx="18">
                  <c:v>193.90060463735605</c:v>
                </c:pt>
                <c:pt idx="19">
                  <c:v>193.90060463735605</c:v>
                </c:pt>
                <c:pt idx="20">
                  <c:v>193.90060463735605</c:v>
                </c:pt>
                <c:pt idx="21">
                  <c:v>193.90060463735605</c:v>
                </c:pt>
                <c:pt idx="22">
                  <c:v>193.90060463735605</c:v>
                </c:pt>
                <c:pt idx="23">
                  <c:v>193.90060463735605</c:v>
                </c:pt>
                <c:pt idx="24">
                  <c:v>193.90060463735605</c:v>
                </c:pt>
                <c:pt idx="25">
                  <c:v>193.90060463735605</c:v>
                </c:pt>
                <c:pt idx="26">
                  <c:v>193.90060463735605</c:v>
                </c:pt>
                <c:pt idx="27">
                  <c:v>193.90060463735605</c:v>
                </c:pt>
                <c:pt idx="28">
                  <c:v>193.90060463735605</c:v>
                </c:pt>
                <c:pt idx="29">
                  <c:v>193.90060463735605</c:v>
                </c:pt>
                <c:pt idx="30">
                  <c:v>193.90060463735605</c:v>
                </c:pt>
                <c:pt idx="31">
                  <c:v>193.90060463735605</c:v>
                </c:pt>
                <c:pt idx="32">
                  <c:v>193.90060463735605</c:v>
                </c:pt>
                <c:pt idx="33">
                  <c:v>193.90060463735605</c:v>
                </c:pt>
                <c:pt idx="34">
                  <c:v>193.90060463735605</c:v>
                </c:pt>
                <c:pt idx="35">
                  <c:v>193.90060463735605</c:v>
                </c:pt>
                <c:pt idx="36">
                  <c:v>193.90060463735605</c:v>
                </c:pt>
                <c:pt idx="37">
                  <c:v>193.90060463735605</c:v>
                </c:pt>
                <c:pt idx="38">
                  <c:v>193.90060463735605</c:v>
                </c:pt>
                <c:pt idx="39">
                  <c:v>193.90060463735605</c:v>
                </c:pt>
                <c:pt idx="40">
                  <c:v>193.90060463735605</c:v>
                </c:pt>
                <c:pt idx="41">
                  <c:v>193.90060463735605</c:v>
                </c:pt>
                <c:pt idx="42">
                  <c:v>193.90060463735605</c:v>
                </c:pt>
                <c:pt idx="43">
                  <c:v>193.90060463735605</c:v>
                </c:pt>
                <c:pt idx="44">
                  <c:v>193.90060463735605</c:v>
                </c:pt>
                <c:pt idx="45">
                  <c:v>193.90060463735605</c:v>
                </c:pt>
                <c:pt idx="46">
                  <c:v>193.90060463735605</c:v>
                </c:pt>
                <c:pt idx="47">
                  <c:v>193.90060463735605</c:v>
                </c:pt>
                <c:pt idx="48">
                  <c:v>193.90060463735605</c:v>
                </c:pt>
                <c:pt idx="49">
                  <c:v>193.90060463735605</c:v>
                </c:pt>
                <c:pt idx="50">
                  <c:v>193.90060463735605</c:v>
                </c:pt>
                <c:pt idx="51">
                  <c:v>193.90060463735605</c:v>
                </c:pt>
                <c:pt idx="52">
                  <c:v>193.90060463735605</c:v>
                </c:pt>
                <c:pt idx="53">
                  <c:v>193.90060463735605</c:v>
                </c:pt>
                <c:pt idx="54">
                  <c:v>193.90060463735605</c:v>
                </c:pt>
                <c:pt idx="55">
                  <c:v>193.90060463735605</c:v>
                </c:pt>
                <c:pt idx="56">
                  <c:v>193.90060463735605</c:v>
                </c:pt>
                <c:pt idx="57">
                  <c:v>193.90060463735605</c:v>
                </c:pt>
                <c:pt idx="58">
                  <c:v>193.90060463735605</c:v>
                </c:pt>
                <c:pt idx="59">
                  <c:v>193.90060463735605</c:v>
                </c:pt>
                <c:pt idx="60">
                  <c:v>193.90060463735605</c:v>
                </c:pt>
                <c:pt idx="61">
                  <c:v>193.90060463735605</c:v>
                </c:pt>
                <c:pt idx="62">
                  <c:v>193.90060463735605</c:v>
                </c:pt>
                <c:pt idx="63">
                  <c:v>193.90060463735605</c:v>
                </c:pt>
                <c:pt idx="64">
                  <c:v>193.90060463735605</c:v>
                </c:pt>
                <c:pt idx="65">
                  <c:v>193.90060463735605</c:v>
                </c:pt>
                <c:pt idx="66">
                  <c:v>193.90060463735605</c:v>
                </c:pt>
                <c:pt idx="67">
                  <c:v>193.90060463735605</c:v>
                </c:pt>
                <c:pt idx="68">
                  <c:v>193.90060463735605</c:v>
                </c:pt>
                <c:pt idx="69">
                  <c:v>193.90060463735605</c:v>
                </c:pt>
                <c:pt idx="70">
                  <c:v>193.90060463735605</c:v>
                </c:pt>
                <c:pt idx="71">
                  <c:v>193.90060463735605</c:v>
                </c:pt>
                <c:pt idx="72">
                  <c:v>193.90060463735605</c:v>
                </c:pt>
                <c:pt idx="73">
                  <c:v>193.90060463735605</c:v>
                </c:pt>
                <c:pt idx="74">
                  <c:v>193.90060463735605</c:v>
                </c:pt>
                <c:pt idx="75">
                  <c:v>193.90060463735605</c:v>
                </c:pt>
                <c:pt idx="76">
                  <c:v>193.90060463735605</c:v>
                </c:pt>
                <c:pt idx="77">
                  <c:v>193.90060463735605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12179.8291015</c:v>
                </c:pt>
                <c:pt idx="1">
                  <c:v>12179.928711</c:v>
                </c:pt>
                <c:pt idx="2">
                  <c:v>12178.598632500001</c:v>
                </c:pt>
                <c:pt idx="3">
                  <c:v>12198.104491999999</c:v>
                </c:pt>
                <c:pt idx="4">
                  <c:v>12207.4140625</c:v>
                </c:pt>
                <c:pt idx="5">
                  <c:v>12192.192382500001</c:v>
                </c:pt>
                <c:pt idx="6">
                  <c:v>12190.224609500001</c:v>
                </c:pt>
                <c:pt idx="7">
                  <c:v>12197.229492</c:v>
                </c:pt>
                <c:pt idx="8">
                  <c:v>12177.4418945</c:v>
                </c:pt>
                <c:pt idx="9">
                  <c:v>11444.413086</c:v>
                </c:pt>
                <c:pt idx="10">
                  <c:v>11466.205078499999</c:v>
                </c:pt>
                <c:pt idx="11">
                  <c:v>11478.3115235</c:v>
                </c:pt>
                <c:pt idx="12">
                  <c:v>11460.432129000001</c:v>
                </c:pt>
                <c:pt idx="13">
                  <c:v>11440.019043</c:v>
                </c:pt>
                <c:pt idx="14">
                  <c:v>11450.572265499999</c:v>
                </c:pt>
                <c:pt idx="15">
                  <c:v>9503.0634764999995</c:v>
                </c:pt>
                <c:pt idx="16">
                  <c:v>9525.1601565000001</c:v>
                </c:pt>
                <c:pt idx="17">
                  <c:v>9518.09375</c:v>
                </c:pt>
                <c:pt idx="18">
                  <c:v>9507.0844724999988</c:v>
                </c:pt>
                <c:pt idx="19">
                  <c:v>9509.419922000001</c:v>
                </c:pt>
                <c:pt idx="20">
                  <c:v>9518.03125</c:v>
                </c:pt>
                <c:pt idx="21">
                  <c:v>9507.3554684999999</c:v>
                </c:pt>
                <c:pt idx="22">
                  <c:v>17640.7021485</c:v>
                </c:pt>
                <c:pt idx="23">
                  <c:v>17603.712890999999</c:v>
                </c:pt>
                <c:pt idx="24">
                  <c:v>17635.027344000002</c:v>
                </c:pt>
                <c:pt idx="25">
                  <c:v>17576.779297000001</c:v>
                </c:pt>
                <c:pt idx="26">
                  <c:v>17574.490234500001</c:v>
                </c:pt>
                <c:pt idx="27">
                  <c:v>17606.0859375</c:v>
                </c:pt>
                <c:pt idx="28">
                  <c:v>16133.4692385</c:v>
                </c:pt>
                <c:pt idx="29">
                  <c:v>16149.34375</c:v>
                </c:pt>
                <c:pt idx="30">
                  <c:v>16167.366699</c:v>
                </c:pt>
                <c:pt idx="31">
                  <c:v>16130.596191500001</c:v>
                </c:pt>
                <c:pt idx="32">
                  <c:v>16141.533202999999</c:v>
                </c:pt>
                <c:pt idx="33">
                  <c:v>16137.087402000001</c:v>
                </c:pt>
                <c:pt idx="34">
                  <c:v>16139.522461</c:v>
                </c:pt>
                <c:pt idx="35">
                  <c:v>16136.46875</c:v>
                </c:pt>
                <c:pt idx="36">
                  <c:v>10313.303222499999</c:v>
                </c:pt>
                <c:pt idx="37">
                  <c:v>10300.194336</c:v>
                </c:pt>
                <c:pt idx="38">
                  <c:v>10321.2700195</c:v>
                </c:pt>
                <c:pt idx="39">
                  <c:v>10350.462890999999</c:v>
                </c:pt>
                <c:pt idx="40">
                  <c:v>10278.5742185</c:v>
                </c:pt>
                <c:pt idx="41">
                  <c:v>10294.3276365</c:v>
                </c:pt>
                <c:pt idx="42">
                  <c:v>10311.826660499999</c:v>
                </c:pt>
                <c:pt idx="43">
                  <c:v>10310.244140499999</c:v>
                </c:pt>
                <c:pt idx="44">
                  <c:v>10299.8237305</c:v>
                </c:pt>
                <c:pt idx="45">
                  <c:v>9388.5668944999998</c:v>
                </c:pt>
                <c:pt idx="46">
                  <c:v>9412.671875</c:v>
                </c:pt>
                <c:pt idx="47">
                  <c:v>9422.0507809999999</c:v>
                </c:pt>
                <c:pt idx="48">
                  <c:v>9395.1298829999996</c:v>
                </c:pt>
                <c:pt idx="49">
                  <c:v>9389.5488284999992</c:v>
                </c:pt>
                <c:pt idx="50">
                  <c:v>9409.5756839999995</c:v>
                </c:pt>
                <c:pt idx="51">
                  <c:v>9411.4155275000012</c:v>
                </c:pt>
                <c:pt idx="52">
                  <c:v>9402.2841799999987</c:v>
                </c:pt>
                <c:pt idx="53">
                  <c:v>9402.1435545000004</c:v>
                </c:pt>
                <c:pt idx="54">
                  <c:v>7766.5866700000006</c:v>
                </c:pt>
                <c:pt idx="55">
                  <c:v>7760.9816895000004</c:v>
                </c:pt>
                <c:pt idx="56">
                  <c:v>7783.3852540000007</c:v>
                </c:pt>
                <c:pt idx="57">
                  <c:v>7778.9309080000003</c:v>
                </c:pt>
                <c:pt idx="58">
                  <c:v>7779.7790530000002</c:v>
                </c:pt>
                <c:pt idx="59">
                  <c:v>7778.3303219999998</c:v>
                </c:pt>
                <c:pt idx="60">
                  <c:v>7795.9904784999999</c:v>
                </c:pt>
                <c:pt idx="61">
                  <c:v>7785.5258789999998</c:v>
                </c:pt>
                <c:pt idx="62">
                  <c:v>6976.9345699999994</c:v>
                </c:pt>
                <c:pt idx="63">
                  <c:v>6982.5117190000001</c:v>
                </c:pt>
                <c:pt idx="64">
                  <c:v>6980.7622069999998</c:v>
                </c:pt>
                <c:pt idx="65">
                  <c:v>6976.0278319999998</c:v>
                </c:pt>
                <c:pt idx="66">
                  <c:v>6972.2702639999998</c:v>
                </c:pt>
                <c:pt idx="67">
                  <c:v>6980.6728514999995</c:v>
                </c:pt>
                <c:pt idx="68">
                  <c:v>6978.2116700000006</c:v>
                </c:pt>
                <c:pt idx="69">
                  <c:v>6966.5434569999998</c:v>
                </c:pt>
                <c:pt idx="70">
                  <c:v>6966.4084475</c:v>
                </c:pt>
                <c:pt idx="71">
                  <c:v>6658.2980955000003</c:v>
                </c:pt>
                <c:pt idx="72">
                  <c:v>6676.3781735000002</c:v>
                </c:pt>
                <c:pt idx="73">
                  <c:v>6645.9348145000004</c:v>
                </c:pt>
                <c:pt idx="74">
                  <c:v>6651.505615</c:v>
                </c:pt>
                <c:pt idx="75">
                  <c:v>6649.5092775000003</c:v>
                </c:pt>
                <c:pt idx="76">
                  <c:v>6666.7453614999995</c:v>
                </c:pt>
                <c:pt idx="77">
                  <c:v>6662.0969239999995</c:v>
                </c:pt>
              </c:numCache>
            </c:numRef>
          </c:xVal>
          <c:yVal>
            <c:numRef>
              <c:f>' 10 models'!$I$2:$I$79</c:f>
              <c:numCache>
                <c:formatCode>General</c:formatCode>
                <c:ptCount val="78"/>
                <c:pt idx="0">
                  <c:v>123.92451033333339</c:v>
                </c:pt>
                <c:pt idx="1">
                  <c:v>123.92451033333339</c:v>
                </c:pt>
                <c:pt idx="2">
                  <c:v>123.92451033333339</c:v>
                </c:pt>
                <c:pt idx="3">
                  <c:v>123.92451033333339</c:v>
                </c:pt>
                <c:pt idx="4">
                  <c:v>123.92451033333339</c:v>
                </c:pt>
                <c:pt idx="5">
                  <c:v>123.92451033333339</c:v>
                </c:pt>
                <c:pt idx="6">
                  <c:v>123.92451033333339</c:v>
                </c:pt>
                <c:pt idx="7">
                  <c:v>123.92451033333339</c:v>
                </c:pt>
                <c:pt idx="8">
                  <c:v>123.92451033333339</c:v>
                </c:pt>
                <c:pt idx="9">
                  <c:v>123.92451033333339</c:v>
                </c:pt>
                <c:pt idx="10">
                  <c:v>123.92451033333339</c:v>
                </c:pt>
                <c:pt idx="11">
                  <c:v>123.92451033333339</c:v>
                </c:pt>
                <c:pt idx="12">
                  <c:v>123.92451033333339</c:v>
                </c:pt>
                <c:pt idx="13">
                  <c:v>123.92451033333339</c:v>
                </c:pt>
                <c:pt idx="14">
                  <c:v>123.92451033333339</c:v>
                </c:pt>
                <c:pt idx="15">
                  <c:v>123.92451033333339</c:v>
                </c:pt>
                <c:pt idx="16">
                  <c:v>123.92451033333339</c:v>
                </c:pt>
                <c:pt idx="17">
                  <c:v>123.92451033333339</c:v>
                </c:pt>
                <c:pt idx="18">
                  <c:v>123.92451033333339</c:v>
                </c:pt>
                <c:pt idx="19">
                  <c:v>123.92451033333339</c:v>
                </c:pt>
                <c:pt idx="20">
                  <c:v>123.92451033333339</c:v>
                </c:pt>
                <c:pt idx="21">
                  <c:v>123.92451033333339</c:v>
                </c:pt>
                <c:pt idx="22">
                  <c:v>123.92451033333339</c:v>
                </c:pt>
                <c:pt idx="23">
                  <c:v>123.92451033333339</c:v>
                </c:pt>
                <c:pt idx="24">
                  <c:v>123.92451033333339</c:v>
                </c:pt>
                <c:pt idx="25">
                  <c:v>123.92451033333339</c:v>
                </c:pt>
                <c:pt idx="26">
                  <c:v>123.92451033333339</c:v>
                </c:pt>
                <c:pt idx="27">
                  <c:v>123.92451033333339</c:v>
                </c:pt>
                <c:pt idx="28">
                  <c:v>123.92451033333339</c:v>
                </c:pt>
                <c:pt idx="29">
                  <c:v>123.92451033333339</c:v>
                </c:pt>
                <c:pt idx="30">
                  <c:v>123.92451033333339</c:v>
                </c:pt>
                <c:pt idx="31">
                  <c:v>123.92451033333339</c:v>
                </c:pt>
                <c:pt idx="32">
                  <c:v>123.92451033333339</c:v>
                </c:pt>
                <c:pt idx="33">
                  <c:v>123.92451033333339</c:v>
                </c:pt>
                <c:pt idx="34">
                  <c:v>123.92451033333339</c:v>
                </c:pt>
                <c:pt idx="35">
                  <c:v>123.92451033333339</c:v>
                </c:pt>
                <c:pt idx="36">
                  <c:v>123.92451033333339</c:v>
                </c:pt>
                <c:pt idx="37">
                  <c:v>123.92451033333339</c:v>
                </c:pt>
                <c:pt idx="38">
                  <c:v>123.92451033333339</c:v>
                </c:pt>
                <c:pt idx="39">
                  <c:v>123.92451033333339</c:v>
                </c:pt>
                <c:pt idx="40">
                  <c:v>123.92451033333339</c:v>
                </c:pt>
                <c:pt idx="41">
                  <c:v>123.92451033333339</c:v>
                </c:pt>
                <c:pt idx="42">
                  <c:v>123.92451033333339</c:v>
                </c:pt>
                <c:pt idx="43">
                  <c:v>123.92451033333339</c:v>
                </c:pt>
                <c:pt idx="44">
                  <c:v>123.92451033333339</c:v>
                </c:pt>
                <c:pt idx="45">
                  <c:v>123.92451033333339</c:v>
                </c:pt>
                <c:pt idx="46">
                  <c:v>123.92451033333339</c:v>
                </c:pt>
                <c:pt idx="47">
                  <c:v>123.92451033333339</c:v>
                </c:pt>
                <c:pt idx="48">
                  <c:v>123.92451033333339</c:v>
                </c:pt>
                <c:pt idx="49">
                  <c:v>123.92451033333339</c:v>
                </c:pt>
                <c:pt idx="50">
                  <c:v>123.92451033333339</c:v>
                </c:pt>
                <c:pt idx="51">
                  <c:v>123.92451033333339</c:v>
                </c:pt>
                <c:pt idx="52">
                  <c:v>123.92451033333339</c:v>
                </c:pt>
                <c:pt idx="53">
                  <c:v>123.92451033333339</c:v>
                </c:pt>
                <c:pt idx="54">
                  <c:v>123.92451033333339</c:v>
                </c:pt>
                <c:pt idx="55">
                  <c:v>123.92451033333339</c:v>
                </c:pt>
                <c:pt idx="56">
                  <c:v>123.92451033333339</c:v>
                </c:pt>
                <c:pt idx="57">
                  <c:v>123.92451033333339</c:v>
                </c:pt>
                <c:pt idx="58">
                  <c:v>123.92451033333339</c:v>
                </c:pt>
                <c:pt idx="59">
                  <c:v>123.92451033333339</c:v>
                </c:pt>
                <c:pt idx="60">
                  <c:v>123.92451033333339</c:v>
                </c:pt>
                <c:pt idx="61">
                  <c:v>123.92451033333339</c:v>
                </c:pt>
                <c:pt idx="62">
                  <c:v>123.92451033333339</c:v>
                </c:pt>
                <c:pt idx="63">
                  <c:v>123.92451033333339</c:v>
                </c:pt>
                <c:pt idx="64">
                  <c:v>123.92451033333339</c:v>
                </c:pt>
                <c:pt idx="65">
                  <c:v>123.92451033333339</c:v>
                </c:pt>
                <c:pt idx="66">
                  <c:v>123.92451033333339</c:v>
                </c:pt>
                <c:pt idx="67">
                  <c:v>123.92451033333339</c:v>
                </c:pt>
                <c:pt idx="68">
                  <c:v>123.92451033333339</c:v>
                </c:pt>
                <c:pt idx="69">
                  <c:v>123.92451033333339</c:v>
                </c:pt>
                <c:pt idx="70">
                  <c:v>123.92451033333339</c:v>
                </c:pt>
                <c:pt idx="71">
                  <c:v>123.92451033333339</c:v>
                </c:pt>
                <c:pt idx="72">
                  <c:v>123.92451033333339</c:v>
                </c:pt>
                <c:pt idx="73">
                  <c:v>123.92451033333339</c:v>
                </c:pt>
                <c:pt idx="74">
                  <c:v>123.92451033333339</c:v>
                </c:pt>
                <c:pt idx="75">
                  <c:v>123.92451033333339</c:v>
                </c:pt>
                <c:pt idx="76">
                  <c:v>123.92451033333339</c:v>
                </c:pt>
                <c:pt idx="77">
                  <c:v>123.92451033333339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086664"/>
        <c:axId val="598087056"/>
      </c:scatterChart>
      <c:valAx>
        <c:axId val="598086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98087056"/>
        <c:crosses val="autoZero"/>
        <c:crossBetween val="midCat"/>
      </c:valAx>
      <c:valAx>
        <c:axId val="59808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98086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contours'!$D$2:$D$84</c:f>
              <c:numCache>
                <c:formatCode>General</c:formatCode>
                <c:ptCount val="83"/>
                <c:pt idx="0">
                  <c:v>392.864441</c:v>
                </c:pt>
                <c:pt idx="1">
                  <c:v>392.86834700000003</c:v>
                </c:pt>
                <c:pt idx="2">
                  <c:v>392.74414100000001</c:v>
                </c:pt>
                <c:pt idx="3">
                  <c:v>393.41949499999998</c:v>
                </c:pt>
                <c:pt idx="4">
                  <c:v>393.48709100000002</c:v>
                </c:pt>
                <c:pt idx="5">
                  <c:v>393.07827800000001</c:v>
                </c:pt>
                <c:pt idx="6">
                  <c:v>392.99249300000002</c:v>
                </c:pt>
                <c:pt idx="7">
                  <c:v>393.289581</c:v>
                </c:pt>
                <c:pt idx="8">
                  <c:v>392.62939499999999</c:v>
                </c:pt>
                <c:pt idx="9">
                  <c:v>380.41833500000001</c:v>
                </c:pt>
                <c:pt idx="10">
                  <c:v>381.76077299999997</c:v>
                </c:pt>
                <c:pt idx="11">
                  <c:v>382.127838</c:v>
                </c:pt>
                <c:pt idx="12">
                  <c:v>381.87127700000002</c:v>
                </c:pt>
                <c:pt idx="13">
                  <c:v>380.93279999999999</c:v>
                </c:pt>
                <c:pt idx="14">
                  <c:v>381.60238600000002</c:v>
                </c:pt>
                <c:pt idx="15">
                  <c:v>382.364014</c:v>
                </c:pt>
                <c:pt idx="16">
                  <c:v>346.802277</c:v>
                </c:pt>
                <c:pt idx="17">
                  <c:v>348.343842</c:v>
                </c:pt>
                <c:pt idx="18">
                  <c:v>347.39407299999999</c:v>
                </c:pt>
                <c:pt idx="19">
                  <c:v>347.29150399999997</c:v>
                </c:pt>
                <c:pt idx="20">
                  <c:v>346.91030899999998</c:v>
                </c:pt>
                <c:pt idx="21">
                  <c:v>346.890625</c:v>
                </c:pt>
                <c:pt idx="22">
                  <c:v>347.20300300000002</c:v>
                </c:pt>
                <c:pt idx="23">
                  <c:v>346.813782</c:v>
                </c:pt>
                <c:pt idx="24">
                  <c:v>479.26309199999997</c:v>
                </c:pt>
                <c:pt idx="25">
                  <c:v>480.301605</c:v>
                </c:pt>
                <c:pt idx="26">
                  <c:v>479.44396999999998</c:v>
                </c:pt>
                <c:pt idx="27">
                  <c:v>478.25414999999998</c:v>
                </c:pt>
                <c:pt idx="28">
                  <c:v>478.91467299999999</c:v>
                </c:pt>
                <c:pt idx="29">
                  <c:v>478.04238900000001</c:v>
                </c:pt>
                <c:pt idx="30">
                  <c:v>477.85699499999998</c:v>
                </c:pt>
                <c:pt idx="31">
                  <c:v>478.66601600000001</c:v>
                </c:pt>
                <c:pt idx="32">
                  <c:v>454.34381100000002</c:v>
                </c:pt>
                <c:pt idx="33">
                  <c:v>454.80148300000002</c:v>
                </c:pt>
                <c:pt idx="34">
                  <c:v>455.321777</c:v>
                </c:pt>
                <c:pt idx="35">
                  <c:v>454.01525900000001</c:v>
                </c:pt>
                <c:pt idx="36">
                  <c:v>454.35995500000001</c:v>
                </c:pt>
                <c:pt idx="37">
                  <c:v>454.46148699999998</c:v>
                </c:pt>
                <c:pt idx="38">
                  <c:v>454.44235200000003</c:v>
                </c:pt>
                <c:pt idx="39">
                  <c:v>454.49679600000002</c:v>
                </c:pt>
                <c:pt idx="40">
                  <c:v>383.65679899999998</c:v>
                </c:pt>
                <c:pt idx="41">
                  <c:v>383.55850199999998</c:v>
                </c:pt>
                <c:pt idx="42">
                  <c:v>384.04693600000002</c:v>
                </c:pt>
                <c:pt idx="43">
                  <c:v>384.86157200000002</c:v>
                </c:pt>
                <c:pt idx="44">
                  <c:v>382.48092700000001</c:v>
                </c:pt>
                <c:pt idx="45">
                  <c:v>382.864777</c:v>
                </c:pt>
                <c:pt idx="46">
                  <c:v>383.458099</c:v>
                </c:pt>
                <c:pt idx="47">
                  <c:v>383.73586999999998</c:v>
                </c:pt>
                <c:pt idx="48">
                  <c:v>383.44009399999999</c:v>
                </c:pt>
                <c:pt idx="49">
                  <c:v>351.31890900000002</c:v>
                </c:pt>
                <c:pt idx="50">
                  <c:v>352.16256700000002</c:v>
                </c:pt>
                <c:pt idx="51">
                  <c:v>351.88738999999998</c:v>
                </c:pt>
                <c:pt idx="52">
                  <c:v>351.26788299999998</c:v>
                </c:pt>
                <c:pt idx="53">
                  <c:v>351.34991500000001</c:v>
                </c:pt>
                <c:pt idx="54">
                  <c:v>351.25945999999999</c:v>
                </c:pt>
                <c:pt idx="55">
                  <c:v>352.02908300000001</c:v>
                </c:pt>
                <c:pt idx="56">
                  <c:v>351.47091699999999</c:v>
                </c:pt>
                <c:pt idx="57">
                  <c:v>351.499054</c:v>
                </c:pt>
                <c:pt idx="58">
                  <c:v>322.045502</c:v>
                </c:pt>
                <c:pt idx="59">
                  <c:v>321.97857699999997</c:v>
                </c:pt>
                <c:pt idx="60">
                  <c:v>322.66763300000002</c:v>
                </c:pt>
                <c:pt idx="61">
                  <c:v>322.250092</c:v>
                </c:pt>
                <c:pt idx="62">
                  <c:v>322.36554000000001</c:v>
                </c:pt>
                <c:pt idx="63">
                  <c:v>322.42425500000002</c:v>
                </c:pt>
                <c:pt idx="64">
                  <c:v>322.90060399999999</c:v>
                </c:pt>
                <c:pt idx="65">
                  <c:v>322.66507000000001</c:v>
                </c:pt>
                <c:pt idx="66">
                  <c:v>301.35226399999999</c:v>
                </c:pt>
                <c:pt idx="67">
                  <c:v>301.85607900000002</c:v>
                </c:pt>
                <c:pt idx="68">
                  <c:v>301.85794099999998</c:v>
                </c:pt>
                <c:pt idx="69">
                  <c:v>301.08969100000002</c:v>
                </c:pt>
                <c:pt idx="70">
                  <c:v>301.37820399999998</c:v>
                </c:pt>
                <c:pt idx="71">
                  <c:v>301.71185300000002</c:v>
                </c:pt>
                <c:pt idx="72">
                  <c:v>301.72650099999998</c:v>
                </c:pt>
                <c:pt idx="73">
                  <c:v>301.405396</c:v>
                </c:pt>
                <c:pt idx="74">
                  <c:v>301.43438700000002</c:v>
                </c:pt>
                <c:pt idx="75">
                  <c:v>294.81222500000001</c:v>
                </c:pt>
                <c:pt idx="76">
                  <c:v>295.17163099999999</c:v>
                </c:pt>
                <c:pt idx="77">
                  <c:v>295.81872600000003</c:v>
                </c:pt>
                <c:pt idx="78">
                  <c:v>294.48843399999998</c:v>
                </c:pt>
                <c:pt idx="79">
                  <c:v>294.82806399999998</c:v>
                </c:pt>
                <c:pt idx="80">
                  <c:v>294.83862299999998</c:v>
                </c:pt>
                <c:pt idx="81">
                  <c:v>295.58984400000003</c:v>
                </c:pt>
                <c:pt idx="82">
                  <c:v>296.716949</c:v>
                </c:pt>
              </c:numCache>
            </c:numRef>
          </c:xVal>
          <c:yVal>
            <c:numRef>
              <c:f>' 10 contours'!$C$2:$C$84</c:f>
              <c:numCache>
                <c:formatCode>General</c:formatCode>
                <c:ptCount val="83"/>
                <c:pt idx="0">
                  <c:v>391.46975700000002</c:v>
                </c:pt>
                <c:pt idx="1">
                  <c:v>391.43335000000002</c:v>
                </c:pt>
                <c:pt idx="2">
                  <c:v>391.52365099999997</c:v>
                </c:pt>
                <c:pt idx="3">
                  <c:v>393.66326900000001</c:v>
                </c:pt>
                <c:pt idx="4">
                  <c:v>393.12100199999998</c:v>
                </c:pt>
                <c:pt idx="5">
                  <c:v>393.07858299999998</c:v>
                </c:pt>
                <c:pt idx="6">
                  <c:v>391.69430499999999</c:v>
                </c:pt>
                <c:pt idx="7">
                  <c:v>394.8125</c:v>
                </c:pt>
                <c:pt idx="8">
                  <c:v>395.09906000000001</c:v>
                </c:pt>
                <c:pt idx="9">
                  <c:v>379.94476300000002</c:v>
                </c:pt>
                <c:pt idx="10">
                  <c:v>383.84023999999999</c:v>
                </c:pt>
                <c:pt idx="11">
                  <c:v>382.37133799999998</c:v>
                </c:pt>
                <c:pt idx="12">
                  <c:v>382.25787400000002</c:v>
                </c:pt>
                <c:pt idx="13">
                  <c:v>384.305115</c:v>
                </c:pt>
                <c:pt idx="14">
                  <c:v>382.63360599999999</c:v>
                </c:pt>
                <c:pt idx="15">
                  <c:v>383.09310900000003</c:v>
                </c:pt>
                <c:pt idx="16">
                  <c:v>348.23098800000002</c:v>
                </c:pt>
                <c:pt idx="17">
                  <c:v>348.40872200000001</c:v>
                </c:pt>
                <c:pt idx="18">
                  <c:v>347.42089800000002</c:v>
                </c:pt>
                <c:pt idx="19">
                  <c:v>346.33904999999999</c:v>
                </c:pt>
                <c:pt idx="20">
                  <c:v>347.105682</c:v>
                </c:pt>
                <c:pt idx="21">
                  <c:v>347.82598899999999</c:v>
                </c:pt>
                <c:pt idx="22">
                  <c:v>347.90939300000002</c:v>
                </c:pt>
                <c:pt idx="23">
                  <c:v>347.97827100000001</c:v>
                </c:pt>
                <c:pt idx="24">
                  <c:v>478.09439099999997</c:v>
                </c:pt>
                <c:pt idx="25">
                  <c:v>476.94808999999998</c:v>
                </c:pt>
                <c:pt idx="26">
                  <c:v>476.97677599999997</c:v>
                </c:pt>
                <c:pt idx="27">
                  <c:v>478.65991200000002</c:v>
                </c:pt>
                <c:pt idx="28">
                  <c:v>478.83978300000001</c:v>
                </c:pt>
                <c:pt idx="29">
                  <c:v>477.11273199999999</c:v>
                </c:pt>
                <c:pt idx="30">
                  <c:v>476.77093500000001</c:v>
                </c:pt>
                <c:pt idx="31">
                  <c:v>479.442902</c:v>
                </c:pt>
                <c:pt idx="32">
                  <c:v>453.00070199999999</c:v>
                </c:pt>
                <c:pt idx="33">
                  <c:v>453.01177999999999</c:v>
                </c:pt>
                <c:pt idx="34">
                  <c:v>452.99655200000001</c:v>
                </c:pt>
                <c:pt idx="35">
                  <c:v>453.26791400000002</c:v>
                </c:pt>
                <c:pt idx="36">
                  <c:v>453.19506799999999</c:v>
                </c:pt>
                <c:pt idx="37">
                  <c:v>453.02502399999997</c:v>
                </c:pt>
                <c:pt idx="38">
                  <c:v>453.11163299999998</c:v>
                </c:pt>
                <c:pt idx="39">
                  <c:v>452.99624599999999</c:v>
                </c:pt>
                <c:pt idx="40">
                  <c:v>382.81829800000003</c:v>
                </c:pt>
                <c:pt idx="41">
                  <c:v>382.59082000000001</c:v>
                </c:pt>
                <c:pt idx="42">
                  <c:v>382.68988000000002</c:v>
                </c:pt>
                <c:pt idx="43">
                  <c:v>384.23602299999999</c:v>
                </c:pt>
                <c:pt idx="44">
                  <c:v>382.76263399999999</c:v>
                </c:pt>
                <c:pt idx="45">
                  <c:v>383.12829599999998</c:v>
                </c:pt>
                <c:pt idx="46">
                  <c:v>382.95049999999998</c:v>
                </c:pt>
                <c:pt idx="47">
                  <c:v>382.62155200000001</c:v>
                </c:pt>
                <c:pt idx="48">
                  <c:v>382.73303199999998</c:v>
                </c:pt>
                <c:pt idx="49">
                  <c:v>349.41332999999997</c:v>
                </c:pt>
                <c:pt idx="50">
                  <c:v>349.79092400000002</c:v>
                </c:pt>
                <c:pt idx="51">
                  <c:v>349.92865</c:v>
                </c:pt>
                <c:pt idx="52">
                  <c:v>349.442474</c:v>
                </c:pt>
                <c:pt idx="53">
                  <c:v>349.20117199999999</c:v>
                </c:pt>
                <c:pt idx="54">
                  <c:v>349.95068400000002</c:v>
                </c:pt>
                <c:pt idx="55">
                  <c:v>349.21472199999999</c:v>
                </c:pt>
                <c:pt idx="56">
                  <c:v>349.47915599999999</c:v>
                </c:pt>
                <c:pt idx="57">
                  <c:v>349.48642000000001</c:v>
                </c:pt>
                <c:pt idx="58">
                  <c:v>319.33117700000003</c:v>
                </c:pt>
                <c:pt idx="59">
                  <c:v>319.284515</c:v>
                </c:pt>
                <c:pt idx="60">
                  <c:v>319.38931300000002</c:v>
                </c:pt>
                <c:pt idx="61">
                  <c:v>319.64031999999997</c:v>
                </c:pt>
                <c:pt idx="62">
                  <c:v>319.50628699999999</c:v>
                </c:pt>
                <c:pt idx="63">
                  <c:v>319.52545199999997</c:v>
                </c:pt>
                <c:pt idx="64">
                  <c:v>319.62832600000002</c:v>
                </c:pt>
                <c:pt idx="65">
                  <c:v>319.474152</c:v>
                </c:pt>
                <c:pt idx="66">
                  <c:v>299.40457199999997</c:v>
                </c:pt>
                <c:pt idx="67">
                  <c:v>299.20077500000002</c:v>
                </c:pt>
                <c:pt idx="68">
                  <c:v>299.149292</c:v>
                </c:pt>
                <c:pt idx="69">
                  <c:v>299.61523399999999</c:v>
                </c:pt>
                <c:pt idx="70">
                  <c:v>299.30059799999998</c:v>
                </c:pt>
                <c:pt idx="71">
                  <c:v>298.89547700000003</c:v>
                </c:pt>
                <c:pt idx="72">
                  <c:v>298.94061299999998</c:v>
                </c:pt>
                <c:pt idx="73">
                  <c:v>298.63632200000001</c:v>
                </c:pt>
                <c:pt idx="74">
                  <c:v>298.80111699999998</c:v>
                </c:pt>
                <c:pt idx="75">
                  <c:v>292.69699100000003</c:v>
                </c:pt>
                <c:pt idx="76">
                  <c:v>292.571259</c:v>
                </c:pt>
                <c:pt idx="77">
                  <c:v>292.46890300000001</c:v>
                </c:pt>
                <c:pt idx="78">
                  <c:v>292.74646000000001</c:v>
                </c:pt>
                <c:pt idx="79">
                  <c:v>292.66885400000001</c:v>
                </c:pt>
                <c:pt idx="80">
                  <c:v>292.205444</c:v>
                </c:pt>
                <c:pt idx="81">
                  <c:v>292.192566</c:v>
                </c:pt>
                <c:pt idx="82">
                  <c:v>293.475189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088624"/>
        <c:axId val="598089016"/>
      </c:scatterChart>
      <c:valAx>
        <c:axId val="59808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98089016"/>
        <c:crosses val="autoZero"/>
        <c:crossBetween val="midCat"/>
      </c:valAx>
      <c:valAx>
        <c:axId val="598089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98088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contours'!$F$2:$F$84</c:f>
              <c:numCache>
                <c:formatCode>General</c:formatCode>
                <c:ptCount val="83"/>
                <c:pt idx="0">
                  <c:v>392.16709900000001</c:v>
                </c:pt>
                <c:pt idx="1">
                  <c:v>392.15084850000005</c:v>
                </c:pt>
                <c:pt idx="2">
                  <c:v>392.13389599999999</c:v>
                </c:pt>
                <c:pt idx="3">
                  <c:v>393.541382</c:v>
                </c:pt>
                <c:pt idx="4">
                  <c:v>393.30404650000003</c:v>
                </c:pt>
                <c:pt idx="5">
                  <c:v>393.07843049999997</c:v>
                </c:pt>
                <c:pt idx="6">
                  <c:v>392.34339899999998</c:v>
                </c:pt>
                <c:pt idx="7">
                  <c:v>394.0510405</c:v>
                </c:pt>
                <c:pt idx="8">
                  <c:v>393.86422749999997</c:v>
                </c:pt>
                <c:pt idx="9">
                  <c:v>380.18154900000002</c:v>
                </c:pt>
                <c:pt idx="10">
                  <c:v>382.80050649999998</c:v>
                </c:pt>
                <c:pt idx="11">
                  <c:v>382.24958800000002</c:v>
                </c:pt>
                <c:pt idx="12">
                  <c:v>382.06457550000005</c:v>
                </c:pt>
                <c:pt idx="13">
                  <c:v>382.61895749999996</c:v>
                </c:pt>
                <c:pt idx="14">
                  <c:v>382.11799600000001</c:v>
                </c:pt>
                <c:pt idx="15">
                  <c:v>382.72856150000001</c:v>
                </c:pt>
                <c:pt idx="16">
                  <c:v>347.51663250000001</c:v>
                </c:pt>
                <c:pt idx="17">
                  <c:v>348.376282</c:v>
                </c:pt>
                <c:pt idx="18">
                  <c:v>347.40748550000001</c:v>
                </c:pt>
                <c:pt idx="19">
                  <c:v>346.81527699999998</c:v>
                </c:pt>
                <c:pt idx="20">
                  <c:v>347.00799549999999</c:v>
                </c:pt>
                <c:pt idx="21">
                  <c:v>347.35830699999997</c:v>
                </c:pt>
                <c:pt idx="22">
                  <c:v>347.55619799999999</c:v>
                </c:pt>
                <c:pt idx="23">
                  <c:v>347.3960265</c:v>
                </c:pt>
                <c:pt idx="24">
                  <c:v>478.6787415</c:v>
                </c:pt>
                <c:pt idx="25">
                  <c:v>478.62484749999999</c:v>
                </c:pt>
                <c:pt idx="26">
                  <c:v>478.210373</c:v>
                </c:pt>
                <c:pt idx="27">
                  <c:v>478.45703100000003</c:v>
                </c:pt>
                <c:pt idx="28">
                  <c:v>478.877228</c:v>
                </c:pt>
                <c:pt idx="29">
                  <c:v>477.5775605</c:v>
                </c:pt>
                <c:pt idx="30">
                  <c:v>477.313965</c:v>
                </c:pt>
                <c:pt idx="31">
                  <c:v>479.05445900000001</c:v>
                </c:pt>
                <c:pt idx="32">
                  <c:v>453.6722565</c:v>
                </c:pt>
                <c:pt idx="33">
                  <c:v>453.9066315</c:v>
                </c:pt>
                <c:pt idx="34">
                  <c:v>454.15916449999997</c:v>
                </c:pt>
                <c:pt idx="35">
                  <c:v>453.64158650000002</c:v>
                </c:pt>
                <c:pt idx="36">
                  <c:v>453.7775115</c:v>
                </c:pt>
                <c:pt idx="37">
                  <c:v>453.74325549999998</c:v>
                </c:pt>
                <c:pt idx="38">
                  <c:v>453.77699250000001</c:v>
                </c:pt>
                <c:pt idx="39">
                  <c:v>453.74652100000003</c:v>
                </c:pt>
                <c:pt idx="40">
                  <c:v>383.2375485</c:v>
                </c:pt>
                <c:pt idx="41">
                  <c:v>383.07466099999999</c:v>
                </c:pt>
                <c:pt idx="42">
                  <c:v>383.36840800000004</c:v>
                </c:pt>
                <c:pt idx="43">
                  <c:v>384.54879749999998</c:v>
                </c:pt>
                <c:pt idx="44">
                  <c:v>382.6217805</c:v>
                </c:pt>
                <c:pt idx="45">
                  <c:v>382.99653649999999</c:v>
                </c:pt>
                <c:pt idx="46">
                  <c:v>383.20429949999999</c:v>
                </c:pt>
                <c:pt idx="47">
                  <c:v>383.17871100000002</c:v>
                </c:pt>
                <c:pt idx="48">
                  <c:v>383.08656299999996</c:v>
                </c:pt>
                <c:pt idx="49">
                  <c:v>350.36611949999997</c:v>
                </c:pt>
                <c:pt idx="50">
                  <c:v>350.97674549999999</c:v>
                </c:pt>
                <c:pt idx="51">
                  <c:v>350.90801999999996</c:v>
                </c:pt>
                <c:pt idx="52">
                  <c:v>350.35517849999997</c:v>
                </c:pt>
                <c:pt idx="53">
                  <c:v>350.27554350000003</c:v>
                </c:pt>
                <c:pt idx="54">
                  <c:v>350.60507200000001</c:v>
                </c:pt>
                <c:pt idx="55">
                  <c:v>350.62190250000003</c:v>
                </c:pt>
                <c:pt idx="56">
                  <c:v>350.47503649999999</c:v>
                </c:pt>
                <c:pt idx="57">
                  <c:v>350.49273700000003</c:v>
                </c:pt>
                <c:pt idx="58">
                  <c:v>320.68833949999998</c:v>
                </c:pt>
                <c:pt idx="59">
                  <c:v>320.63154599999996</c:v>
                </c:pt>
                <c:pt idx="60">
                  <c:v>321.02847300000002</c:v>
                </c:pt>
                <c:pt idx="61">
                  <c:v>320.94520599999998</c:v>
                </c:pt>
                <c:pt idx="62">
                  <c:v>320.93591349999997</c:v>
                </c:pt>
                <c:pt idx="63">
                  <c:v>320.97485349999999</c:v>
                </c:pt>
                <c:pt idx="64">
                  <c:v>321.26446499999997</c:v>
                </c:pt>
                <c:pt idx="65">
                  <c:v>321.06961100000001</c:v>
                </c:pt>
                <c:pt idx="66">
                  <c:v>300.37841800000001</c:v>
                </c:pt>
                <c:pt idx="67">
                  <c:v>300.52842700000002</c:v>
                </c:pt>
                <c:pt idx="68">
                  <c:v>300.50361650000002</c:v>
                </c:pt>
                <c:pt idx="69">
                  <c:v>300.3524625</c:v>
                </c:pt>
                <c:pt idx="70">
                  <c:v>300.33940099999995</c:v>
                </c:pt>
                <c:pt idx="71">
                  <c:v>300.30366500000002</c:v>
                </c:pt>
                <c:pt idx="72">
                  <c:v>300.33355699999998</c:v>
                </c:pt>
                <c:pt idx="73">
                  <c:v>300.02085899999997</c:v>
                </c:pt>
                <c:pt idx="74">
                  <c:v>300.117752</c:v>
                </c:pt>
                <c:pt idx="75">
                  <c:v>293.75460800000002</c:v>
                </c:pt>
                <c:pt idx="76">
                  <c:v>293.87144499999999</c:v>
                </c:pt>
                <c:pt idx="77">
                  <c:v>294.14381450000002</c:v>
                </c:pt>
                <c:pt idx="78">
                  <c:v>293.61744699999997</c:v>
                </c:pt>
                <c:pt idx="79">
                  <c:v>293.74845900000003</c:v>
                </c:pt>
                <c:pt idx="80">
                  <c:v>293.52203350000002</c:v>
                </c:pt>
                <c:pt idx="81">
                  <c:v>293.89120500000001</c:v>
                </c:pt>
                <c:pt idx="82">
                  <c:v>295.096069</c:v>
                </c:pt>
              </c:numCache>
            </c:numRef>
          </c:xVal>
          <c:yVal>
            <c:numRef>
              <c:f>' 10 contours'!$E$2:$E$84</c:f>
              <c:numCache>
                <c:formatCode>General</c:formatCode>
                <c:ptCount val="83"/>
                <c:pt idx="0">
                  <c:v>1.3946839999999838</c:v>
                </c:pt>
                <c:pt idx="1">
                  <c:v>1.4349970000000098</c:v>
                </c:pt>
                <c:pt idx="2">
                  <c:v>1.2204900000000407</c:v>
                </c:pt>
                <c:pt idx="3">
                  <c:v>-0.24377400000003036</c:v>
                </c:pt>
                <c:pt idx="4">
                  <c:v>0.36608900000004496</c:v>
                </c:pt>
                <c:pt idx="5">
                  <c:v>-3.0499999996891347E-4</c:v>
                </c:pt>
                <c:pt idx="6">
                  <c:v>1.2981880000000388</c:v>
                </c:pt>
                <c:pt idx="7">
                  <c:v>-1.5229190000000017</c:v>
                </c:pt>
                <c:pt idx="8">
                  <c:v>-2.4696650000000204</c:v>
                </c:pt>
                <c:pt idx="9">
                  <c:v>0.47357199999999011</c:v>
                </c:pt>
                <c:pt idx="10">
                  <c:v>-2.0794670000000224</c:v>
                </c:pt>
                <c:pt idx="11">
                  <c:v>-0.24349999999998317</c:v>
                </c:pt>
                <c:pt idx="12">
                  <c:v>-0.38659699999999475</c:v>
                </c:pt>
                <c:pt idx="13">
                  <c:v>-3.3723150000000146</c:v>
                </c:pt>
                <c:pt idx="14">
                  <c:v>-1.0312199999999621</c:v>
                </c:pt>
                <c:pt idx="15">
                  <c:v>-0.72909500000002936</c:v>
                </c:pt>
                <c:pt idx="16">
                  <c:v>-1.4287110000000212</c:v>
                </c:pt>
                <c:pt idx="17">
                  <c:v>-6.488000000001648E-2</c:v>
                </c:pt>
                <c:pt idx="18">
                  <c:v>-2.6825000000030741E-2</c:v>
                </c:pt>
                <c:pt idx="19">
                  <c:v>0.95245399999998881</c:v>
                </c:pt>
                <c:pt idx="20">
                  <c:v>-0.19537300000001778</c:v>
                </c:pt>
                <c:pt idx="21">
                  <c:v>-0.93536399999999276</c:v>
                </c:pt>
                <c:pt idx="22">
                  <c:v>-0.70638999999999896</c:v>
                </c:pt>
                <c:pt idx="23">
                  <c:v>-1.1644890000000032</c:v>
                </c:pt>
                <c:pt idx="24">
                  <c:v>1.1687009999999987</c:v>
                </c:pt>
                <c:pt idx="25">
                  <c:v>3.3535150000000158</c:v>
                </c:pt>
                <c:pt idx="26">
                  <c:v>2.4671940000000063</c:v>
                </c:pt>
                <c:pt idx="27">
                  <c:v>-0.40576200000003837</c:v>
                </c:pt>
                <c:pt idx="28">
                  <c:v>7.4889999999982138E-2</c:v>
                </c:pt>
                <c:pt idx="29">
                  <c:v>0.92965700000002016</c:v>
                </c:pt>
                <c:pt idx="30">
                  <c:v>1.0860599999999749</c:v>
                </c:pt>
                <c:pt idx="31">
                  <c:v>-0.77688599999999042</c:v>
                </c:pt>
                <c:pt idx="32">
                  <c:v>1.3431090000000268</c:v>
                </c:pt>
                <c:pt idx="33">
                  <c:v>1.7897030000000314</c:v>
                </c:pt>
                <c:pt idx="34">
                  <c:v>2.325224999999989</c:v>
                </c:pt>
                <c:pt idx="35">
                  <c:v>0.74734499999999571</c:v>
                </c:pt>
                <c:pt idx="36">
                  <c:v>1.1648870000000215</c:v>
                </c:pt>
                <c:pt idx="37">
                  <c:v>1.4364630000000034</c:v>
                </c:pt>
                <c:pt idx="38">
                  <c:v>1.3307190000000446</c:v>
                </c:pt>
                <c:pt idx="39">
                  <c:v>1.5005500000000325</c:v>
                </c:pt>
                <c:pt idx="40">
                  <c:v>0.83850099999995109</c:v>
                </c:pt>
                <c:pt idx="41">
                  <c:v>0.96768199999996796</c:v>
                </c:pt>
                <c:pt idx="42">
                  <c:v>1.357056</c:v>
                </c:pt>
                <c:pt idx="43">
                  <c:v>0.62554900000003499</c:v>
                </c:pt>
                <c:pt idx="44">
                  <c:v>-0.28170699999998305</c:v>
                </c:pt>
                <c:pt idx="45">
                  <c:v>-0.26351899999997386</c:v>
                </c:pt>
                <c:pt idx="46">
                  <c:v>0.50759900000002744</c:v>
                </c:pt>
                <c:pt idx="47">
                  <c:v>1.1143179999999688</c:v>
                </c:pt>
                <c:pt idx="48">
                  <c:v>0.70706200000000763</c:v>
                </c:pt>
                <c:pt idx="49">
                  <c:v>1.9055790000000457</c:v>
                </c:pt>
                <c:pt idx="50">
                  <c:v>2.3716430000000059</c:v>
                </c:pt>
                <c:pt idx="51">
                  <c:v>1.9587399999999775</c:v>
                </c:pt>
                <c:pt idx="52">
                  <c:v>1.8254089999999792</c:v>
                </c:pt>
                <c:pt idx="53">
                  <c:v>2.1487430000000245</c:v>
                </c:pt>
                <c:pt idx="54">
                  <c:v>1.3087759999999662</c:v>
                </c:pt>
                <c:pt idx="55">
                  <c:v>2.8143610000000194</c:v>
                </c:pt>
                <c:pt idx="56">
                  <c:v>1.9917609999999968</c:v>
                </c:pt>
                <c:pt idx="57">
                  <c:v>2.0126339999999914</c:v>
                </c:pt>
                <c:pt idx="58">
                  <c:v>2.7143249999999739</c:v>
                </c:pt>
                <c:pt idx="59">
                  <c:v>2.694061999999974</c:v>
                </c:pt>
                <c:pt idx="60">
                  <c:v>3.2783200000000079</c:v>
                </c:pt>
                <c:pt idx="61">
                  <c:v>2.6097720000000209</c:v>
                </c:pt>
                <c:pt idx="62">
                  <c:v>2.8592530000000238</c:v>
                </c:pt>
                <c:pt idx="63">
                  <c:v>2.8988030000000435</c:v>
                </c:pt>
                <c:pt idx="64">
                  <c:v>3.2722779999999716</c:v>
                </c:pt>
                <c:pt idx="65">
                  <c:v>3.1909180000000106</c:v>
                </c:pt>
                <c:pt idx="66">
                  <c:v>1.9476920000000177</c:v>
                </c:pt>
                <c:pt idx="67">
                  <c:v>2.655304000000001</c:v>
                </c:pt>
                <c:pt idx="68">
                  <c:v>2.7086489999999799</c:v>
                </c:pt>
                <c:pt idx="69">
                  <c:v>1.4744570000000294</c:v>
                </c:pt>
                <c:pt idx="70">
                  <c:v>2.077606000000003</c:v>
                </c:pt>
                <c:pt idx="71">
                  <c:v>2.8163759999999911</c:v>
                </c:pt>
                <c:pt idx="72">
                  <c:v>2.7858879999999999</c:v>
                </c:pt>
                <c:pt idx="73">
                  <c:v>2.7690739999999892</c:v>
                </c:pt>
                <c:pt idx="74">
                  <c:v>2.6332700000000386</c:v>
                </c:pt>
                <c:pt idx="75">
                  <c:v>2.1152339999999867</c:v>
                </c:pt>
                <c:pt idx="76">
                  <c:v>2.600371999999993</c:v>
                </c:pt>
                <c:pt idx="77">
                  <c:v>3.3498230000000149</c:v>
                </c:pt>
                <c:pt idx="78">
                  <c:v>1.7419739999999706</c:v>
                </c:pt>
                <c:pt idx="79">
                  <c:v>2.1592099999999732</c:v>
                </c:pt>
                <c:pt idx="80">
                  <c:v>2.6331789999999842</c:v>
                </c:pt>
                <c:pt idx="81">
                  <c:v>3.3972780000000284</c:v>
                </c:pt>
                <c:pt idx="82">
                  <c:v>3.2417599999999993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contours'!$F$2:$F$84</c:f>
              <c:numCache>
                <c:formatCode>General</c:formatCode>
                <c:ptCount val="83"/>
                <c:pt idx="0">
                  <c:v>392.16709900000001</c:v>
                </c:pt>
                <c:pt idx="1">
                  <c:v>392.15084850000005</c:v>
                </c:pt>
                <c:pt idx="2">
                  <c:v>392.13389599999999</c:v>
                </c:pt>
                <c:pt idx="3">
                  <c:v>393.541382</c:v>
                </c:pt>
                <c:pt idx="4">
                  <c:v>393.30404650000003</c:v>
                </c:pt>
                <c:pt idx="5">
                  <c:v>393.07843049999997</c:v>
                </c:pt>
                <c:pt idx="6">
                  <c:v>392.34339899999998</c:v>
                </c:pt>
                <c:pt idx="7">
                  <c:v>394.0510405</c:v>
                </c:pt>
                <c:pt idx="8">
                  <c:v>393.86422749999997</c:v>
                </c:pt>
                <c:pt idx="9">
                  <c:v>380.18154900000002</c:v>
                </c:pt>
                <c:pt idx="10">
                  <c:v>382.80050649999998</c:v>
                </c:pt>
                <c:pt idx="11">
                  <c:v>382.24958800000002</c:v>
                </c:pt>
                <c:pt idx="12">
                  <c:v>382.06457550000005</c:v>
                </c:pt>
                <c:pt idx="13">
                  <c:v>382.61895749999996</c:v>
                </c:pt>
                <c:pt idx="14">
                  <c:v>382.11799600000001</c:v>
                </c:pt>
                <c:pt idx="15">
                  <c:v>382.72856150000001</c:v>
                </c:pt>
                <c:pt idx="16">
                  <c:v>347.51663250000001</c:v>
                </c:pt>
                <c:pt idx="17">
                  <c:v>348.376282</c:v>
                </c:pt>
                <c:pt idx="18">
                  <c:v>347.40748550000001</c:v>
                </c:pt>
                <c:pt idx="19">
                  <c:v>346.81527699999998</c:v>
                </c:pt>
                <c:pt idx="20">
                  <c:v>347.00799549999999</c:v>
                </c:pt>
                <c:pt idx="21">
                  <c:v>347.35830699999997</c:v>
                </c:pt>
                <c:pt idx="22">
                  <c:v>347.55619799999999</c:v>
                </c:pt>
                <c:pt idx="23">
                  <c:v>347.3960265</c:v>
                </c:pt>
                <c:pt idx="24">
                  <c:v>478.6787415</c:v>
                </c:pt>
                <c:pt idx="25">
                  <c:v>478.62484749999999</c:v>
                </c:pt>
                <c:pt idx="26">
                  <c:v>478.210373</c:v>
                </c:pt>
                <c:pt idx="27">
                  <c:v>478.45703100000003</c:v>
                </c:pt>
                <c:pt idx="28">
                  <c:v>478.877228</c:v>
                </c:pt>
                <c:pt idx="29">
                  <c:v>477.5775605</c:v>
                </c:pt>
                <c:pt idx="30">
                  <c:v>477.313965</c:v>
                </c:pt>
                <c:pt idx="31">
                  <c:v>479.05445900000001</c:v>
                </c:pt>
                <c:pt idx="32">
                  <c:v>453.6722565</c:v>
                </c:pt>
                <c:pt idx="33">
                  <c:v>453.9066315</c:v>
                </c:pt>
                <c:pt idx="34">
                  <c:v>454.15916449999997</c:v>
                </c:pt>
                <c:pt idx="35">
                  <c:v>453.64158650000002</c:v>
                </c:pt>
                <c:pt idx="36">
                  <c:v>453.7775115</c:v>
                </c:pt>
                <c:pt idx="37">
                  <c:v>453.74325549999998</c:v>
                </c:pt>
                <c:pt idx="38">
                  <c:v>453.77699250000001</c:v>
                </c:pt>
                <c:pt idx="39">
                  <c:v>453.74652100000003</c:v>
                </c:pt>
                <c:pt idx="40">
                  <c:v>383.2375485</c:v>
                </c:pt>
                <c:pt idx="41">
                  <c:v>383.07466099999999</c:v>
                </c:pt>
                <c:pt idx="42">
                  <c:v>383.36840800000004</c:v>
                </c:pt>
                <c:pt idx="43">
                  <c:v>384.54879749999998</c:v>
                </c:pt>
                <c:pt idx="44">
                  <c:v>382.6217805</c:v>
                </c:pt>
                <c:pt idx="45">
                  <c:v>382.99653649999999</c:v>
                </c:pt>
                <c:pt idx="46">
                  <c:v>383.20429949999999</c:v>
                </c:pt>
                <c:pt idx="47">
                  <c:v>383.17871100000002</c:v>
                </c:pt>
                <c:pt idx="48">
                  <c:v>383.08656299999996</c:v>
                </c:pt>
                <c:pt idx="49">
                  <c:v>350.36611949999997</c:v>
                </c:pt>
                <c:pt idx="50">
                  <c:v>350.97674549999999</c:v>
                </c:pt>
                <c:pt idx="51">
                  <c:v>350.90801999999996</c:v>
                </c:pt>
                <c:pt idx="52">
                  <c:v>350.35517849999997</c:v>
                </c:pt>
                <c:pt idx="53">
                  <c:v>350.27554350000003</c:v>
                </c:pt>
                <c:pt idx="54">
                  <c:v>350.60507200000001</c:v>
                </c:pt>
                <c:pt idx="55">
                  <c:v>350.62190250000003</c:v>
                </c:pt>
                <c:pt idx="56">
                  <c:v>350.47503649999999</c:v>
                </c:pt>
                <c:pt idx="57">
                  <c:v>350.49273700000003</c:v>
                </c:pt>
                <c:pt idx="58">
                  <c:v>320.68833949999998</c:v>
                </c:pt>
                <c:pt idx="59">
                  <c:v>320.63154599999996</c:v>
                </c:pt>
                <c:pt idx="60">
                  <c:v>321.02847300000002</c:v>
                </c:pt>
                <c:pt idx="61">
                  <c:v>320.94520599999998</c:v>
                </c:pt>
                <c:pt idx="62">
                  <c:v>320.93591349999997</c:v>
                </c:pt>
                <c:pt idx="63">
                  <c:v>320.97485349999999</c:v>
                </c:pt>
                <c:pt idx="64">
                  <c:v>321.26446499999997</c:v>
                </c:pt>
                <c:pt idx="65">
                  <c:v>321.06961100000001</c:v>
                </c:pt>
                <c:pt idx="66">
                  <c:v>300.37841800000001</c:v>
                </c:pt>
                <c:pt idx="67">
                  <c:v>300.52842700000002</c:v>
                </c:pt>
                <c:pt idx="68">
                  <c:v>300.50361650000002</c:v>
                </c:pt>
                <c:pt idx="69">
                  <c:v>300.3524625</c:v>
                </c:pt>
                <c:pt idx="70">
                  <c:v>300.33940099999995</c:v>
                </c:pt>
                <c:pt idx="71">
                  <c:v>300.30366500000002</c:v>
                </c:pt>
                <c:pt idx="72">
                  <c:v>300.33355699999998</c:v>
                </c:pt>
                <c:pt idx="73">
                  <c:v>300.02085899999997</c:v>
                </c:pt>
                <c:pt idx="74">
                  <c:v>300.117752</c:v>
                </c:pt>
                <c:pt idx="75">
                  <c:v>293.75460800000002</c:v>
                </c:pt>
                <c:pt idx="76">
                  <c:v>293.87144499999999</c:v>
                </c:pt>
                <c:pt idx="77">
                  <c:v>294.14381450000002</c:v>
                </c:pt>
                <c:pt idx="78">
                  <c:v>293.61744699999997</c:v>
                </c:pt>
                <c:pt idx="79">
                  <c:v>293.74845900000003</c:v>
                </c:pt>
                <c:pt idx="80">
                  <c:v>293.52203350000002</c:v>
                </c:pt>
                <c:pt idx="81">
                  <c:v>293.89120500000001</c:v>
                </c:pt>
                <c:pt idx="82">
                  <c:v>295.096069</c:v>
                </c:pt>
              </c:numCache>
            </c:numRef>
          </c:xVal>
          <c:yVal>
            <c:numRef>
              <c:f>' 10 contours'!$G$2:$G$84</c:f>
              <c:numCache>
                <c:formatCode>General</c:formatCode>
                <c:ptCount val="83"/>
                <c:pt idx="0">
                  <c:v>-1.7372405740717713</c:v>
                </c:pt>
                <c:pt idx="1">
                  <c:v>-1.7372405740717713</c:v>
                </c:pt>
                <c:pt idx="2">
                  <c:v>-1.7372405740717713</c:v>
                </c:pt>
                <c:pt idx="3">
                  <c:v>-1.7372405740717713</c:v>
                </c:pt>
                <c:pt idx="4">
                  <c:v>-1.7372405740717713</c:v>
                </c:pt>
                <c:pt idx="5">
                  <c:v>-1.7372405740717713</c:v>
                </c:pt>
                <c:pt idx="6">
                  <c:v>-1.7372405740717713</c:v>
                </c:pt>
                <c:pt idx="7">
                  <c:v>-1.7372405740717713</c:v>
                </c:pt>
                <c:pt idx="8">
                  <c:v>-1.7372405740717713</c:v>
                </c:pt>
                <c:pt idx="9">
                  <c:v>-1.7372405740717713</c:v>
                </c:pt>
                <c:pt idx="10">
                  <c:v>-1.7372405740717713</c:v>
                </c:pt>
                <c:pt idx="11">
                  <c:v>-1.7372405740717713</c:v>
                </c:pt>
                <c:pt idx="12">
                  <c:v>-1.7372405740717713</c:v>
                </c:pt>
                <c:pt idx="13">
                  <c:v>-1.7372405740717713</c:v>
                </c:pt>
                <c:pt idx="14">
                  <c:v>-1.7372405740717713</c:v>
                </c:pt>
                <c:pt idx="15">
                  <c:v>-1.7372405740717713</c:v>
                </c:pt>
                <c:pt idx="16">
                  <c:v>-1.7372405740717713</c:v>
                </c:pt>
                <c:pt idx="17">
                  <c:v>-1.7372405740717713</c:v>
                </c:pt>
                <c:pt idx="18">
                  <c:v>-1.7372405740717713</c:v>
                </c:pt>
                <c:pt idx="19">
                  <c:v>-1.7372405740717713</c:v>
                </c:pt>
                <c:pt idx="20">
                  <c:v>-1.7372405740717713</c:v>
                </c:pt>
                <c:pt idx="21">
                  <c:v>-1.7372405740717713</c:v>
                </c:pt>
                <c:pt idx="22">
                  <c:v>-1.7372405740717713</c:v>
                </c:pt>
                <c:pt idx="23">
                  <c:v>-1.7372405740717713</c:v>
                </c:pt>
                <c:pt idx="24">
                  <c:v>-1.7372405740717713</c:v>
                </c:pt>
                <c:pt idx="25">
                  <c:v>-1.7372405740717713</c:v>
                </c:pt>
                <c:pt idx="26">
                  <c:v>-1.7372405740717713</c:v>
                </c:pt>
                <c:pt idx="27">
                  <c:v>-1.7372405740717713</c:v>
                </c:pt>
                <c:pt idx="28">
                  <c:v>-1.7372405740717713</c:v>
                </c:pt>
                <c:pt idx="29">
                  <c:v>-1.7372405740717713</c:v>
                </c:pt>
                <c:pt idx="30">
                  <c:v>-1.7372405740717713</c:v>
                </c:pt>
                <c:pt idx="31">
                  <c:v>-1.7372405740717713</c:v>
                </c:pt>
                <c:pt idx="32">
                  <c:v>-1.7372405740717713</c:v>
                </c:pt>
                <c:pt idx="33">
                  <c:v>-1.7372405740717713</c:v>
                </c:pt>
                <c:pt idx="34">
                  <c:v>-1.7372405740717713</c:v>
                </c:pt>
                <c:pt idx="35">
                  <c:v>-1.7372405740717713</c:v>
                </c:pt>
                <c:pt idx="36">
                  <c:v>-1.7372405740717713</c:v>
                </c:pt>
                <c:pt idx="37">
                  <c:v>-1.7372405740717713</c:v>
                </c:pt>
                <c:pt idx="38">
                  <c:v>-1.7372405740717713</c:v>
                </c:pt>
                <c:pt idx="39">
                  <c:v>-1.7372405740717713</c:v>
                </c:pt>
                <c:pt idx="40">
                  <c:v>-1.7372405740717713</c:v>
                </c:pt>
                <c:pt idx="41">
                  <c:v>-1.7372405740717713</c:v>
                </c:pt>
                <c:pt idx="42">
                  <c:v>-1.7372405740717713</c:v>
                </c:pt>
                <c:pt idx="43">
                  <c:v>-1.7372405740717713</c:v>
                </c:pt>
                <c:pt idx="44">
                  <c:v>-1.7372405740717713</c:v>
                </c:pt>
                <c:pt idx="45">
                  <c:v>-1.7372405740717713</c:v>
                </c:pt>
                <c:pt idx="46">
                  <c:v>-1.7372405740717713</c:v>
                </c:pt>
                <c:pt idx="47">
                  <c:v>-1.7372405740717713</c:v>
                </c:pt>
                <c:pt idx="48">
                  <c:v>-1.7372405740717713</c:v>
                </c:pt>
                <c:pt idx="49">
                  <c:v>-1.7372405740717713</c:v>
                </c:pt>
                <c:pt idx="50">
                  <c:v>-1.7372405740717713</c:v>
                </c:pt>
                <c:pt idx="51">
                  <c:v>-1.7372405740717713</c:v>
                </c:pt>
                <c:pt idx="52">
                  <c:v>-1.7372405740717713</c:v>
                </c:pt>
                <c:pt idx="53">
                  <c:v>-1.7372405740717713</c:v>
                </c:pt>
                <c:pt idx="54">
                  <c:v>-1.7372405740717713</c:v>
                </c:pt>
                <c:pt idx="55">
                  <c:v>-1.7372405740717713</c:v>
                </c:pt>
                <c:pt idx="56">
                  <c:v>-1.7372405740717713</c:v>
                </c:pt>
                <c:pt idx="57">
                  <c:v>-1.7372405740717713</c:v>
                </c:pt>
                <c:pt idx="58">
                  <c:v>-1.7372405740717713</c:v>
                </c:pt>
                <c:pt idx="59">
                  <c:v>-1.7372405740717713</c:v>
                </c:pt>
                <c:pt idx="60">
                  <c:v>-1.7372405740717713</c:v>
                </c:pt>
                <c:pt idx="61">
                  <c:v>-1.7372405740717713</c:v>
                </c:pt>
                <c:pt idx="62">
                  <c:v>-1.7372405740717713</c:v>
                </c:pt>
                <c:pt idx="63">
                  <c:v>-1.7372405740717713</c:v>
                </c:pt>
                <c:pt idx="64">
                  <c:v>-1.7372405740717713</c:v>
                </c:pt>
                <c:pt idx="65">
                  <c:v>-1.7372405740717713</c:v>
                </c:pt>
                <c:pt idx="66">
                  <c:v>-1.7372405740717713</c:v>
                </c:pt>
                <c:pt idx="67">
                  <c:v>-1.7372405740717713</c:v>
                </c:pt>
                <c:pt idx="68">
                  <c:v>-1.7372405740717713</c:v>
                </c:pt>
                <c:pt idx="69">
                  <c:v>-1.7372405740717713</c:v>
                </c:pt>
                <c:pt idx="70">
                  <c:v>-1.7372405740717713</c:v>
                </c:pt>
                <c:pt idx="71">
                  <c:v>-1.7372405740717713</c:v>
                </c:pt>
                <c:pt idx="72">
                  <c:v>-1.7372405740717713</c:v>
                </c:pt>
                <c:pt idx="73">
                  <c:v>-1.7372405740717713</c:v>
                </c:pt>
                <c:pt idx="74">
                  <c:v>-1.7372405740717713</c:v>
                </c:pt>
                <c:pt idx="75">
                  <c:v>-1.7372405740717713</c:v>
                </c:pt>
                <c:pt idx="76">
                  <c:v>-1.7372405740717713</c:v>
                </c:pt>
                <c:pt idx="77">
                  <c:v>-1.7372405740717713</c:v>
                </c:pt>
                <c:pt idx="78">
                  <c:v>-1.7372405740717713</c:v>
                </c:pt>
                <c:pt idx="79">
                  <c:v>-1.7372405740717713</c:v>
                </c:pt>
                <c:pt idx="80">
                  <c:v>-1.7372405740717713</c:v>
                </c:pt>
                <c:pt idx="81">
                  <c:v>-1.7372405740717713</c:v>
                </c:pt>
                <c:pt idx="82">
                  <c:v>-1.7372405740717713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contours'!$F$2:$F$84</c:f>
              <c:numCache>
                <c:formatCode>General</c:formatCode>
                <c:ptCount val="83"/>
                <c:pt idx="0">
                  <c:v>392.16709900000001</c:v>
                </c:pt>
                <c:pt idx="1">
                  <c:v>392.15084850000005</c:v>
                </c:pt>
                <c:pt idx="2">
                  <c:v>392.13389599999999</c:v>
                </c:pt>
                <c:pt idx="3">
                  <c:v>393.541382</c:v>
                </c:pt>
                <c:pt idx="4">
                  <c:v>393.30404650000003</c:v>
                </c:pt>
                <c:pt idx="5">
                  <c:v>393.07843049999997</c:v>
                </c:pt>
                <c:pt idx="6">
                  <c:v>392.34339899999998</c:v>
                </c:pt>
                <c:pt idx="7">
                  <c:v>394.0510405</c:v>
                </c:pt>
                <c:pt idx="8">
                  <c:v>393.86422749999997</c:v>
                </c:pt>
                <c:pt idx="9">
                  <c:v>380.18154900000002</c:v>
                </c:pt>
                <c:pt idx="10">
                  <c:v>382.80050649999998</c:v>
                </c:pt>
                <c:pt idx="11">
                  <c:v>382.24958800000002</c:v>
                </c:pt>
                <c:pt idx="12">
                  <c:v>382.06457550000005</c:v>
                </c:pt>
                <c:pt idx="13">
                  <c:v>382.61895749999996</c:v>
                </c:pt>
                <c:pt idx="14">
                  <c:v>382.11799600000001</c:v>
                </c:pt>
                <c:pt idx="15">
                  <c:v>382.72856150000001</c:v>
                </c:pt>
                <c:pt idx="16">
                  <c:v>347.51663250000001</c:v>
                </c:pt>
                <c:pt idx="17">
                  <c:v>348.376282</c:v>
                </c:pt>
                <c:pt idx="18">
                  <c:v>347.40748550000001</c:v>
                </c:pt>
                <c:pt idx="19">
                  <c:v>346.81527699999998</c:v>
                </c:pt>
                <c:pt idx="20">
                  <c:v>347.00799549999999</c:v>
                </c:pt>
                <c:pt idx="21">
                  <c:v>347.35830699999997</c:v>
                </c:pt>
                <c:pt idx="22">
                  <c:v>347.55619799999999</c:v>
                </c:pt>
                <c:pt idx="23">
                  <c:v>347.3960265</c:v>
                </c:pt>
                <c:pt idx="24">
                  <c:v>478.6787415</c:v>
                </c:pt>
                <c:pt idx="25">
                  <c:v>478.62484749999999</c:v>
                </c:pt>
                <c:pt idx="26">
                  <c:v>478.210373</c:v>
                </c:pt>
                <c:pt idx="27">
                  <c:v>478.45703100000003</c:v>
                </c:pt>
                <c:pt idx="28">
                  <c:v>478.877228</c:v>
                </c:pt>
                <c:pt idx="29">
                  <c:v>477.5775605</c:v>
                </c:pt>
                <c:pt idx="30">
                  <c:v>477.313965</c:v>
                </c:pt>
                <c:pt idx="31">
                  <c:v>479.05445900000001</c:v>
                </c:pt>
                <c:pt idx="32">
                  <c:v>453.6722565</c:v>
                </c:pt>
                <c:pt idx="33">
                  <c:v>453.9066315</c:v>
                </c:pt>
                <c:pt idx="34">
                  <c:v>454.15916449999997</c:v>
                </c:pt>
                <c:pt idx="35">
                  <c:v>453.64158650000002</c:v>
                </c:pt>
                <c:pt idx="36">
                  <c:v>453.7775115</c:v>
                </c:pt>
                <c:pt idx="37">
                  <c:v>453.74325549999998</c:v>
                </c:pt>
                <c:pt idx="38">
                  <c:v>453.77699250000001</c:v>
                </c:pt>
                <c:pt idx="39">
                  <c:v>453.74652100000003</c:v>
                </c:pt>
                <c:pt idx="40">
                  <c:v>383.2375485</c:v>
                </c:pt>
                <c:pt idx="41">
                  <c:v>383.07466099999999</c:v>
                </c:pt>
                <c:pt idx="42">
                  <c:v>383.36840800000004</c:v>
                </c:pt>
                <c:pt idx="43">
                  <c:v>384.54879749999998</c:v>
                </c:pt>
                <c:pt idx="44">
                  <c:v>382.6217805</c:v>
                </c:pt>
                <c:pt idx="45">
                  <c:v>382.99653649999999</c:v>
                </c:pt>
                <c:pt idx="46">
                  <c:v>383.20429949999999</c:v>
                </c:pt>
                <c:pt idx="47">
                  <c:v>383.17871100000002</c:v>
                </c:pt>
                <c:pt idx="48">
                  <c:v>383.08656299999996</c:v>
                </c:pt>
                <c:pt idx="49">
                  <c:v>350.36611949999997</c:v>
                </c:pt>
                <c:pt idx="50">
                  <c:v>350.97674549999999</c:v>
                </c:pt>
                <c:pt idx="51">
                  <c:v>350.90801999999996</c:v>
                </c:pt>
                <c:pt idx="52">
                  <c:v>350.35517849999997</c:v>
                </c:pt>
                <c:pt idx="53">
                  <c:v>350.27554350000003</c:v>
                </c:pt>
                <c:pt idx="54">
                  <c:v>350.60507200000001</c:v>
                </c:pt>
                <c:pt idx="55">
                  <c:v>350.62190250000003</c:v>
                </c:pt>
                <c:pt idx="56">
                  <c:v>350.47503649999999</c:v>
                </c:pt>
                <c:pt idx="57">
                  <c:v>350.49273700000003</c:v>
                </c:pt>
                <c:pt idx="58">
                  <c:v>320.68833949999998</c:v>
                </c:pt>
                <c:pt idx="59">
                  <c:v>320.63154599999996</c:v>
                </c:pt>
                <c:pt idx="60">
                  <c:v>321.02847300000002</c:v>
                </c:pt>
                <c:pt idx="61">
                  <c:v>320.94520599999998</c:v>
                </c:pt>
                <c:pt idx="62">
                  <c:v>320.93591349999997</c:v>
                </c:pt>
                <c:pt idx="63">
                  <c:v>320.97485349999999</c:v>
                </c:pt>
                <c:pt idx="64">
                  <c:v>321.26446499999997</c:v>
                </c:pt>
                <c:pt idx="65">
                  <c:v>321.06961100000001</c:v>
                </c:pt>
                <c:pt idx="66">
                  <c:v>300.37841800000001</c:v>
                </c:pt>
                <c:pt idx="67">
                  <c:v>300.52842700000002</c:v>
                </c:pt>
                <c:pt idx="68">
                  <c:v>300.50361650000002</c:v>
                </c:pt>
                <c:pt idx="69">
                  <c:v>300.3524625</c:v>
                </c:pt>
                <c:pt idx="70">
                  <c:v>300.33940099999995</c:v>
                </c:pt>
                <c:pt idx="71">
                  <c:v>300.30366500000002</c:v>
                </c:pt>
                <c:pt idx="72">
                  <c:v>300.33355699999998</c:v>
                </c:pt>
                <c:pt idx="73">
                  <c:v>300.02085899999997</c:v>
                </c:pt>
                <c:pt idx="74">
                  <c:v>300.117752</c:v>
                </c:pt>
                <c:pt idx="75">
                  <c:v>293.75460800000002</c:v>
                </c:pt>
                <c:pt idx="76">
                  <c:v>293.87144499999999</c:v>
                </c:pt>
                <c:pt idx="77">
                  <c:v>294.14381450000002</c:v>
                </c:pt>
                <c:pt idx="78">
                  <c:v>293.61744699999997</c:v>
                </c:pt>
                <c:pt idx="79">
                  <c:v>293.74845900000003</c:v>
                </c:pt>
                <c:pt idx="80">
                  <c:v>293.52203350000002</c:v>
                </c:pt>
                <c:pt idx="81">
                  <c:v>293.89120500000001</c:v>
                </c:pt>
                <c:pt idx="82">
                  <c:v>295.096069</c:v>
                </c:pt>
              </c:numCache>
            </c:numRef>
          </c:xVal>
          <c:yVal>
            <c:numRef>
              <c:f>' 10 contours'!$H$2:$H$84</c:f>
              <c:numCache>
                <c:formatCode>General</c:formatCode>
                <c:ptCount val="83"/>
                <c:pt idx="0">
                  <c:v>4.1615783813006901</c:v>
                </c:pt>
                <c:pt idx="1">
                  <c:v>4.1615783813006901</c:v>
                </c:pt>
                <c:pt idx="2">
                  <c:v>4.1615783813006901</c:v>
                </c:pt>
                <c:pt idx="3">
                  <c:v>4.1615783813006901</c:v>
                </c:pt>
                <c:pt idx="4">
                  <c:v>4.1615783813006901</c:v>
                </c:pt>
                <c:pt idx="5">
                  <c:v>4.1615783813006901</c:v>
                </c:pt>
                <c:pt idx="6">
                  <c:v>4.1615783813006901</c:v>
                </c:pt>
                <c:pt idx="7">
                  <c:v>4.1615783813006901</c:v>
                </c:pt>
                <c:pt idx="8">
                  <c:v>4.1615783813006901</c:v>
                </c:pt>
                <c:pt idx="9">
                  <c:v>4.1615783813006901</c:v>
                </c:pt>
                <c:pt idx="10">
                  <c:v>4.1615783813006901</c:v>
                </c:pt>
                <c:pt idx="11">
                  <c:v>4.1615783813006901</c:v>
                </c:pt>
                <c:pt idx="12">
                  <c:v>4.1615783813006901</c:v>
                </c:pt>
                <c:pt idx="13">
                  <c:v>4.1615783813006901</c:v>
                </c:pt>
                <c:pt idx="14">
                  <c:v>4.1615783813006901</c:v>
                </c:pt>
                <c:pt idx="15">
                  <c:v>4.1615783813006901</c:v>
                </c:pt>
                <c:pt idx="16">
                  <c:v>4.1615783813006901</c:v>
                </c:pt>
                <c:pt idx="17">
                  <c:v>4.1615783813006901</c:v>
                </c:pt>
                <c:pt idx="18">
                  <c:v>4.1615783813006901</c:v>
                </c:pt>
                <c:pt idx="19">
                  <c:v>4.1615783813006901</c:v>
                </c:pt>
                <c:pt idx="20">
                  <c:v>4.1615783813006901</c:v>
                </c:pt>
                <c:pt idx="21">
                  <c:v>4.1615783813006901</c:v>
                </c:pt>
                <c:pt idx="22">
                  <c:v>4.1615783813006901</c:v>
                </c:pt>
                <c:pt idx="23">
                  <c:v>4.1615783813006901</c:v>
                </c:pt>
                <c:pt idx="24">
                  <c:v>4.1615783813006901</c:v>
                </c:pt>
                <c:pt idx="25">
                  <c:v>4.1615783813006901</c:v>
                </c:pt>
                <c:pt idx="26">
                  <c:v>4.1615783813006901</c:v>
                </c:pt>
                <c:pt idx="27">
                  <c:v>4.1615783813006901</c:v>
                </c:pt>
                <c:pt idx="28">
                  <c:v>4.1615783813006901</c:v>
                </c:pt>
                <c:pt idx="29">
                  <c:v>4.1615783813006901</c:v>
                </c:pt>
                <c:pt idx="30">
                  <c:v>4.1615783813006901</c:v>
                </c:pt>
                <c:pt idx="31">
                  <c:v>4.1615783813006901</c:v>
                </c:pt>
                <c:pt idx="32">
                  <c:v>4.1615783813006901</c:v>
                </c:pt>
                <c:pt idx="33">
                  <c:v>4.1615783813006901</c:v>
                </c:pt>
                <c:pt idx="34">
                  <c:v>4.1615783813006901</c:v>
                </c:pt>
                <c:pt idx="35">
                  <c:v>4.1615783813006901</c:v>
                </c:pt>
                <c:pt idx="36">
                  <c:v>4.1615783813006901</c:v>
                </c:pt>
                <c:pt idx="37">
                  <c:v>4.1615783813006901</c:v>
                </c:pt>
                <c:pt idx="38">
                  <c:v>4.1615783813006901</c:v>
                </c:pt>
                <c:pt idx="39">
                  <c:v>4.1615783813006901</c:v>
                </c:pt>
                <c:pt idx="40">
                  <c:v>4.1615783813006901</c:v>
                </c:pt>
                <c:pt idx="41">
                  <c:v>4.1615783813006901</c:v>
                </c:pt>
                <c:pt idx="42">
                  <c:v>4.1615783813006901</c:v>
                </c:pt>
                <c:pt idx="43">
                  <c:v>4.1615783813006901</c:v>
                </c:pt>
                <c:pt idx="44">
                  <c:v>4.1615783813006901</c:v>
                </c:pt>
                <c:pt idx="45">
                  <c:v>4.1615783813006901</c:v>
                </c:pt>
                <c:pt idx="46">
                  <c:v>4.1615783813006901</c:v>
                </c:pt>
                <c:pt idx="47">
                  <c:v>4.1615783813006901</c:v>
                </c:pt>
                <c:pt idx="48">
                  <c:v>4.1615783813006901</c:v>
                </c:pt>
                <c:pt idx="49">
                  <c:v>4.1615783813006901</c:v>
                </c:pt>
                <c:pt idx="50">
                  <c:v>4.1615783813006901</c:v>
                </c:pt>
                <c:pt idx="51">
                  <c:v>4.1615783813006901</c:v>
                </c:pt>
                <c:pt idx="52">
                  <c:v>4.1615783813006901</c:v>
                </c:pt>
                <c:pt idx="53">
                  <c:v>4.1615783813006901</c:v>
                </c:pt>
                <c:pt idx="54">
                  <c:v>4.1615783813006901</c:v>
                </c:pt>
                <c:pt idx="55">
                  <c:v>4.1615783813006901</c:v>
                </c:pt>
                <c:pt idx="56">
                  <c:v>4.1615783813006901</c:v>
                </c:pt>
                <c:pt idx="57">
                  <c:v>4.1615783813006901</c:v>
                </c:pt>
                <c:pt idx="58">
                  <c:v>4.1615783813006901</c:v>
                </c:pt>
                <c:pt idx="59">
                  <c:v>4.1615783813006901</c:v>
                </c:pt>
                <c:pt idx="60">
                  <c:v>4.1615783813006901</c:v>
                </c:pt>
                <c:pt idx="61">
                  <c:v>4.1615783813006901</c:v>
                </c:pt>
                <c:pt idx="62">
                  <c:v>4.1615783813006901</c:v>
                </c:pt>
                <c:pt idx="63">
                  <c:v>4.1615783813006901</c:v>
                </c:pt>
                <c:pt idx="64">
                  <c:v>4.1615783813006901</c:v>
                </c:pt>
                <c:pt idx="65">
                  <c:v>4.1615783813006901</c:v>
                </c:pt>
                <c:pt idx="66">
                  <c:v>4.1615783813006901</c:v>
                </c:pt>
                <c:pt idx="67">
                  <c:v>4.1615783813006901</c:v>
                </c:pt>
                <c:pt idx="68">
                  <c:v>4.1615783813006901</c:v>
                </c:pt>
                <c:pt idx="69">
                  <c:v>4.1615783813006901</c:v>
                </c:pt>
                <c:pt idx="70">
                  <c:v>4.1615783813006901</c:v>
                </c:pt>
                <c:pt idx="71">
                  <c:v>4.1615783813006901</c:v>
                </c:pt>
                <c:pt idx="72">
                  <c:v>4.1615783813006901</c:v>
                </c:pt>
                <c:pt idx="73">
                  <c:v>4.1615783813006901</c:v>
                </c:pt>
                <c:pt idx="74">
                  <c:v>4.1615783813006901</c:v>
                </c:pt>
                <c:pt idx="75">
                  <c:v>4.1615783813006901</c:v>
                </c:pt>
                <c:pt idx="76">
                  <c:v>4.1615783813006901</c:v>
                </c:pt>
                <c:pt idx="77">
                  <c:v>4.1615783813006901</c:v>
                </c:pt>
                <c:pt idx="78">
                  <c:v>4.1615783813006901</c:v>
                </c:pt>
                <c:pt idx="79">
                  <c:v>4.1615783813006901</c:v>
                </c:pt>
                <c:pt idx="80">
                  <c:v>4.1615783813006901</c:v>
                </c:pt>
                <c:pt idx="81">
                  <c:v>4.1615783813006901</c:v>
                </c:pt>
                <c:pt idx="82">
                  <c:v>4.1615783813006901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contours'!$F$2:$F$84</c:f>
              <c:numCache>
                <c:formatCode>General</c:formatCode>
                <c:ptCount val="83"/>
                <c:pt idx="0">
                  <c:v>392.16709900000001</c:v>
                </c:pt>
                <c:pt idx="1">
                  <c:v>392.15084850000005</c:v>
                </c:pt>
                <c:pt idx="2">
                  <c:v>392.13389599999999</c:v>
                </c:pt>
                <c:pt idx="3">
                  <c:v>393.541382</c:v>
                </c:pt>
                <c:pt idx="4">
                  <c:v>393.30404650000003</c:v>
                </c:pt>
                <c:pt idx="5">
                  <c:v>393.07843049999997</c:v>
                </c:pt>
                <c:pt idx="6">
                  <c:v>392.34339899999998</c:v>
                </c:pt>
                <c:pt idx="7">
                  <c:v>394.0510405</c:v>
                </c:pt>
                <c:pt idx="8">
                  <c:v>393.86422749999997</c:v>
                </c:pt>
                <c:pt idx="9">
                  <c:v>380.18154900000002</c:v>
                </c:pt>
                <c:pt idx="10">
                  <c:v>382.80050649999998</c:v>
                </c:pt>
                <c:pt idx="11">
                  <c:v>382.24958800000002</c:v>
                </c:pt>
                <c:pt idx="12">
                  <c:v>382.06457550000005</c:v>
                </c:pt>
                <c:pt idx="13">
                  <c:v>382.61895749999996</c:v>
                </c:pt>
                <c:pt idx="14">
                  <c:v>382.11799600000001</c:v>
                </c:pt>
                <c:pt idx="15">
                  <c:v>382.72856150000001</c:v>
                </c:pt>
                <c:pt idx="16">
                  <c:v>347.51663250000001</c:v>
                </c:pt>
                <c:pt idx="17">
                  <c:v>348.376282</c:v>
                </c:pt>
                <c:pt idx="18">
                  <c:v>347.40748550000001</c:v>
                </c:pt>
                <c:pt idx="19">
                  <c:v>346.81527699999998</c:v>
                </c:pt>
                <c:pt idx="20">
                  <c:v>347.00799549999999</c:v>
                </c:pt>
                <c:pt idx="21">
                  <c:v>347.35830699999997</c:v>
                </c:pt>
                <c:pt idx="22">
                  <c:v>347.55619799999999</c:v>
                </c:pt>
                <c:pt idx="23">
                  <c:v>347.3960265</c:v>
                </c:pt>
                <c:pt idx="24">
                  <c:v>478.6787415</c:v>
                </c:pt>
                <c:pt idx="25">
                  <c:v>478.62484749999999</c:v>
                </c:pt>
                <c:pt idx="26">
                  <c:v>478.210373</c:v>
                </c:pt>
                <c:pt idx="27">
                  <c:v>478.45703100000003</c:v>
                </c:pt>
                <c:pt idx="28">
                  <c:v>478.877228</c:v>
                </c:pt>
                <c:pt idx="29">
                  <c:v>477.5775605</c:v>
                </c:pt>
                <c:pt idx="30">
                  <c:v>477.313965</c:v>
                </c:pt>
                <c:pt idx="31">
                  <c:v>479.05445900000001</c:v>
                </c:pt>
                <c:pt idx="32">
                  <c:v>453.6722565</c:v>
                </c:pt>
                <c:pt idx="33">
                  <c:v>453.9066315</c:v>
                </c:pt>
                <c:pt idx="34">
                  <c:v>454.15916449999997</c:v>
                </c:pt>
                <c:pt idx="35">
                  <c:v>453.64158650000002</c:v>
                </c:pt>
                <c:pt idx="36">
                  <c:v>453.7775115</c:v>
                </c:pt>
                <c:pt idx="37">
                  <c:v>453.74325549999998</c:v>
                </c:pt>
                <c:pt idx="38">
                  <c:v>453.77699250000001</c:v>
                </c:pt>
                <c:pt idx="39">
                  <c:v>453.74652100000003</c:v>
                </c:pt>
                <c:pt idx="40">
                  <c:v>383.2375485</c:v>
                </c:pt>
                <c:pt idx="41">
                  <c:v>383.07466099999999</c:v>
                </c:pt>
                <c:pt idx="42">
                  <c:v>383.36840800000004</c:v>
                </c:pt>
                <c:pt idx="43">
                  <c:v>384.54879749999998</c:v>
                </c:pt>
                <c:pt idx="44">
                  <c:v>382.6217805</c:v>
                </c:pt>
                <c:pt idx="45">
                  <c:v>382.99653649999999</c:v>
                </c:pt>
                <c:pt idx="46">
                  <c:v>383.20429949999999</c:v>
                </c:pt>
                <c:pt idx="47">
                  <c:v>383.17871100000002</c:v>
                </c:pt>
                <c:pt idx="48">
                  <c:v>383.08656299999996</c:v>
                </c:pt>
                <c:pt idx="49">
                  <c:v>350.36611949999997</c:v>
                </c:pt>
                <c:pt idx="50">
                  <c:v>350.97674549999999</c:v>
                </c:pt>
                <c:pt idx="51">
                  <c:v>350.90801999999996</c:v>
                </c:pt>
                <c:pt idx="52">
                  <c:v>350.35517849999997</c:v>
                </c:pt>
                <c:pt idx="53">
                  <c:v>350.27554350000003</c:v>
                </c:pt>
                <c:pt idx="54">
                  <c:v>350.60507200000001</c:v>
                </c:pt>
                <c:pt idx="55">
                  <c:v>350.62190250000003</c:v>
                </c:pt>
                <c:pt idx="56">
                  <c:v>350.47503649999999</c:v>
                </c:pt>
                <c:pt idx="57">
                  <c:v>350.49273700000003</c:v>
                </c:pt>
                <c:pt idx="58">
                  <c:v>320.68833949999998</c:v>
                </c:pt>
                <c:pt idx="59">
                  <c:v>320.63154599999996</c:v>
                </c:pt>
                <c:pt idx="60">
                  <c:v>321.02847300000002</c:v>
                </c:pt>
                <c:pt idx="61">
                  <c:v>320.94520599999998</c:v>
                </c:pt>
                <c:pt idx="62">
                  <c:v>320.93591349999997</c:v>
                </c:pt>
                <c:pt idx="63">
                  <c:v>320.97485349999999</c:v>
                </c:pt>
                <c:pt idx="64">
                  <c:v>321.26446499999997</c:v>
                </c:pt>
                <c:pt idx="65">
                  <c:v>321.06961100000001</c:v>
                </c:pt>
                <c:pt idx="66">
                  <c:v>300.37841800000001</c:v>
                </c:pt>
                <c:pt idx="67">
                  <c:v>300.52842700000002</c:v>
                </c:pt>
                <c:pt idx="68">
                  <c:v>300.50361650000002</c:v>
                </c:pt>
                <c:pt idx="69">
                  <c:v>300.3524625</c:v>
                </c:pt>
                <c:pt idx="70">
                  <c:v>300.33940099999995</c:v>
                </c:pt>
                <c:pt idx="71">
                  <c:v>300.30366500000002</c:v>
                </c:pt>
                <c:pt idx="72">
                  <c:v>300.33355699999998</c:v>
                </c:pt>
                <c:pt idx="73">
                  <c:v>300.02085899999997</c:v>
                </c:pt>
                <c:pt idx="74">
                  <c:v>300.117752</c:v>
                </c:pt>
                <c:pt idx="75">
                  <c:v>293.75460800000002</c:v>
                </c:pt>
                <c:pt idx="76">
                  <c:v>293.87144499999999</c:v>
                </c:pt>
                <c:pt idx="77">
                  <c:v>294.14381450000002</c:v>
                </c:pt>
                <c:pt idx="78">
                  <c:v>293.61744699999997</c:v>
                </c:pt>
                <c:pt idx="79">
                  <c:v>293.74845900000003</c:v>
                </c:pt>
                <c:pt idx="80">
                  <c:v>293.52203350000002</c:v>
                </c:pt>
                <c:pt idx="81">
                  <c:v>293.89120500000001</c:v>
                </c:pt>
                <c:pt idx="82">
                  <c:v>295.096069</c:v>
                </c:pt>
              </c:numCache>
            </c:numRef>
          </c:xVal>
          <c:yVal>
            <c:numRef>
              <c:f>' 10 contours'!$I$2:$I$84</c:f>
              <c:numCache>
                <c:formatCode>General</c:formatCode>
                <c:ptCount val="83"/>
                <c:pt idx="0">
                  <c:v>1.2121689036144594</c:v>
                </c:pt>
                <c:pt idx="1">
                  <c:v>1.2121689036144594</c:v>
                </c:pt>
                <c:pt idx="2">
                  <c:v>1.2121689036144594</c:v>
                </c:pt>
                <c:pt idx="3">
                  <c:v>1.2121689036144594</c:v>
                </c:pt>
                <c:pt idx="4">
                  <c:v>1.2121689036144594</c:v>
                </c:pt>
                <c:pt idx="5">
                  <c:v>1.2121689036144594</c:v>
                </c:pt>
                <c:pt idx="6">
                  <c:v>1.2121689036144594</c:v>
                </c:pt>
                <c:pt idx="7">
                  <c:v>1.2121689036144594</c:v>
                </c:pt>
                <c:pt idx="8">
                  <c:v>1.2121689036144594</c:v>
                </c:pt>
                <c:pt idx="9">
                  <c:v>1.2121689036144594</c:v>
                </c:pt>
                <c:pt idx="10">
                  <c:v>1.2121689036144594</c:v>
                </c:pt>
                <c:pt idx="11">
                  <c:v>1.2121689036144594</c:v>
                </c:pt>
                <c:pt idx="12">
                  <c:v>1.2121689036144594</c:v>
                </c:pt>
                <c:pt idx="13">
                  <c:v>1.2121689036144594</c:v>
                </c:pt>
                <c:pt idx="14">
                  <c:v>1.2121689036144594</c:v>
                </c:pt>
                <c:pt idx="15">
                  <c:v>1.2121689036144594</c:v>
                </c:pt>
                <c:pt idx="16">
                  <c:v>1.2121689036144594</c:v>
                </c:pt>
                <c:pt idx="17">
                  <c:v>1.2121689036144594</c:v>
                </c:pt>
                <c:pt idx="18">
                  <c:v>1.2121689036144594</c:v>
                </c:pt>
                <c:pt idx="19">
                  <c:v>1.2121689036144594</c:v>
                </c:pt>
                <c:pt idx="20">
                  <c:v>1.2121689036144594</c:v>
                </c:pt>
                <c:pt idx="21">
                  <c:v>1.2121689036144594</c:v>
                </c:pt>
                <c:pt idx="22">
                  <c:v>1.2121689036144594</c:v>
                </c:pt>
                <c:pt idx="23">
                  <c:v>1.2121689036144594</c:v>
                </c:pt>
                <c:pt idx="24">
                  <c:v>1.2121689036144594</c:v>
                </c:pt>
                <c:pt idx="25">
                  <c:v>1.2121689036144594</c:v>
                </c:pt>
                <c:pt idx="26">
                  <c:v>1.2121689036144594</c:v>
                </c:pt>
                <c:pt idx="27">
                  <c:v>1.2121689036144594</c:v>
                </c:pt>
                <c:pt idx="28">
                  <c:v>1.2121689036144594</c:v>
                </c:pt>
                <c:pt idx="29">
                  <c:v>1.2121689036144594</c:v>
                </c:pt>
                <c:pt idx="30">
                  <c:v>1.2121689036144594</c:v>
                </c:pt>
                <c:pt idx="31">
                  <c:v>1.2121689036144594</c:v>
                </c:pt>
                <c:pt idx="32">
                  <c:v>1.2121689036144594</c:v>
                </c:pt>
                <c:pt idx="33">
                  <c:v>1.2121689036144594</c:v>
                </c:pt>
                <c:pt idx="34">
                  <c:v>1.2121689036144594</c:v>
                </c:pt>
                <c:pt idx="35">
                  <c:v>1.2121689036144594</c:v>
                </c:pt>
                <c:pt idx="36">
                  <c:v>1.2121689036144594</c:v>
                </c:pt>
                <c:pt idx="37">
                  <c:v>1.2121689036144594</c:v>
                </c:pt>
                <c:pt idx="38">
                  <c:v>1.2121689036144594</c:v>
                </c:pt>
                <c:pt idx="39">
                  <c:v>1.2121689036144594</c:v>
                </c:pt>
                <c:pt idx="40">
                  <c:v>1.2121689036144594</c:v>
                </c:pt>
                <c:pt idx="41">
                  <c:v>1.2121689036144594</c:v>
                </c:pt>
                <c:pt idx="42">
                  <c:v>1.2121689036144594</c:v>
                </c:pt>
                <c:pt idx="43">
                  <c:v>1.2121689036144594</c:v>
                </c:pt>
                <c:pt idx="44">
                  <c:v>1.2121689036144594</c:v>
                </c:pt>
                <c:pt idx="45">
                  <c:v>1.2121689036144594</c:v>
                </c:pt>
                <c:pt idx="46">
                  <c:v>1.2121689036144594</c:v>
                </c:pt>
                <c:pt idx="47">
                  <c:v>1.2121689036144594</c:v>
                </c:pt>
                <c:pt idx="48">
                  <c:v>1.2121689036144594</c:v>
                </c:pt>
                <c:pt idx="49">
                  <c:v>1.2121689036144594</c:v>
                </c:pt>
                <c:pt idx="50">
                  <c:v>1.2121689036144594</c:v>
                </c:pt>
                <c:pt idx="51">
                  <c:v>1.2121689036144594</c:v>
                </c:pt>
                <c:pt idx="52">
                  <c:v>1.2121689036144594</c:v>
                </c:pt>
                <c:pt idx="53">
                  <c:v>1.2121689036144594</c:v>
                </c:pt>
                <c:pt idx="54">
                  <c:v>1.2121689036144594</c:v>
                </c:pt>
                <c:pt idx="55">
                  <c:v>1.2121689036144594</c:v>
                </c:pt>
                <c:pt idx="56">
                  <c:v>1.2121689036144594</c:v>
                </c:pt>
                <c:pt idx="57">
                  <c:v>1.2121689036144594</c:v>
                </c:pt>
                <c:pt idx="58">
                  <c:v>1.2121689036144594</c:v>
                </c:pt>
                <c:pt idx="59">
                  <c:v>1.2121689036144594</c:v>
                </c:pt>
                <c:pt idx="60">
                  <c:v>1.2121689036144594</c:v>
                </c:pt>
                <c:pt idx="61">
                  <c:v>1.2121689036144594</c:v>
                </c:pt>
                <c:pt idx="62">
                  <c:v>1.2121689036144594</c:v>
                </c:pt>
                <c:pt idx="63">
                  <c:v>1.2121689036144594</c:v>
                </c:pt>
                <c:pt idx="64">
                  <c:v>1.2121689036144594</c:v>
                </c:pt>
                <c:pt idx="65">
                  <c:v>1.2121689036144594</c:v>
                </c:pt>
                <c:pt idx="66">
                  <c:v>1.2121689036144594</c:v>
                </c:pt>
                <c:pt idx="67">
                  <c:v>1.2121689036144594</c:v>
                </c:pt>
                <c:pt idx="68">
                  <c:v>1.2121689036144594</c:v>
                </c:pt>
                <c:pt idx="69">
                  <c:v>1.2121689036144594</c:v>
                </c:pt>
                <c:pt idx="70">
                  <c:v>1.2121689036144594</c:v>
                </c:pt>
                <c:pt idx="71">
                  <c:v>1.2121689036144594</c:v>
                </c:pt>
                <c:pt idx="72">
                  <c:v>1.2121689036144594</c:v>
                </c:pt>
                <c:pt idx="73">
                  <c:v>1.2121689036144594</c:v>
                </c:pt>
                <c:pt idx="74">
                  <c:v>1.2121689036144594</c:v>
                </c:pt>
                <c:pt idx="75">
                  <c:v>1.2121689036144594</c:v>
                </c:pt>
                <c:pt idx="76">
                  <c:v>1.2121689036144594</c:v>
                </c:pt>
                <c:pt idx="77">
                  <c:v>1.2121689036144594</c:v>
                </c:pt>
                <c:pt idx="78">
                  <c:v>1.2121689036144594</c:v>
                </c:pt>
                <c:pt idx="79">
                  <c:v>1.2121689036144594</c:v>
                </c:pt>
                <c:pt idx="80">
                  <c:v>1.2121689036144594</c:v>
                </c:pt>
                <c:pt idx="81">
                  <c:v>1.2121689036144594</c:v>
                </c:pt>
                <c:pt idx="82">
                  <c:v>1.2121689036144594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092936"/>
        <c:axId val="598093328"/>
      </c:scatterChart>
      <c:valAx>
        <c:axId val="598092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98093328"/>
        <c:crosses val="autoZero"/>
        <c:crossBetween val="midCat"/>
      </c:valAx>
      <c:valAx>
        <c:axId val="59809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98092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8094112"/>
        <c:axId val="598094504"/>
      </c:barChart>
      <c:catAx>
        <c:axId val="5980941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094504"/>
        <c:crosses val="autoZero"/>
        <c:auto val="1"/>
        <c:lblAlgn val="ctr"/>
        <c:lblOffset val="100"/>
        <c:noMultiLvlLbl val="0"/>
      </c:catAx>
      <c:valAx>
        <c:axId val="598094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094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16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4"/>
  <sheetViews>
    <sheetView tabSelected="1" zoomScale="70" zoomScaleNormal="70" workbookViewId="0">
      <pane ySplit="4815" topLeftCell="A71"/>
      <selection activeCell="C2" sqref="C2:D79"/>
      <selection pane="bottomLeft" activeCell="E84" sqref="E84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12122.073242</v>
      </c>
      <c r="D2" s="5">
        <v>12237.584961</v>
      </c>
      <c r="E2" s="5">
        <f t="shared" ref="E2:E8" si="0">D2-C2</f>
        <v>115.51171900000008</v>
      </c>
      <c r="F2">
        <f t="shared" ref="F2:F8" si="1">AVERAGE(C2,D2)</f>
        <v>12179.8291015</v>
      </c>
      <c r="G2">
        <f>$G$84</f>
        <v>53.948416029310721</v>
      </c>
      <c r="H2">
        <f>$G$85</f>
        <v>193.90060463735605</v>
      </c>
      <c r="I2">
        <f>$E$80</f>
        <v>123.92451033333339</v>
      </c>
      <c r="J2">
        <f t="shared" ref="J2:J8" si="2">(E2/D2)*100</f>
        <v>0.94390943448502929</v>
      </c>
      <c r="O2">
        <f>D2/C2</f>
        <v>1.0095290398510199</v>
      </c>
      <c r="Y2" s="5"/>
    </row>
    <row r="3" spans="2:26" x14ac:dyDescent="0.25">
      <c r="B3" s="1">
        <v>2</v>
      </c>
      <c r="C3" s="5">
        <v>12120.917969</v>
      </c>
      <c r="D3" s="5">
        <v>12238.939453000001</v>
      </c>
      <c r="E3" s="5">
        <f t="shared" si="0"/>
        <v>118.02148400000078</v>
      </c>
      <c r="F3">
        <f t="shared" si="1"/>
        <v>12179.928711</v>
      </c>
      <c r="G3">
        <f>$G$84</f>
        <v>53.948416029310721</v>
      </c>
      <c r="H3">
        <f>$G$85</f>
        <v>193.90060463735605</v>
      </c>
      <c r="I3">
        <f>$E$80</f>
        <v>123.92451033333339</v>
      </c>
      <c r="J3">
        <f t="shared" si="2"/>
        <v>0.96431136417683172</v>
      </c>
      <c r="L3" s="16"/>
      <c r="O3">
        <f t="shared" ref="O3:O43" si="3">D3/C3</f>
        <v>1.0097370087234192</v>
      </c>
      <c r="Y3" s="5"/>
    </row>
    <row r="4" spans="2:26" x14ac:dyDescent="0.25">
      <c r="B4" s="1">
        <v>3</v>
      </c>
      <c r="C4" s="5">
        <v>12125.302734000001</v>
      </c>
      <c r="D4" s="5">
        <v>12231.894531</v>
      </c>
      <c r="E4" s="5">
        <f t="shared" si="0"/>
        <v>106.59179699999913</v>
      </c>
      <c r="F4">
        <f t="shared" si="1"/>
        <v>12178.598632500001</v>
      </c>
      <c r="G4">
        <f>$G$84</f>
        <v>53.948416029310721</v>
      </c>
      <c r="H4">
        <f>$G$85</f>
        <v>193.90060463735605</v>
      </c>
      <c r="I4">
        <f>$E$80</f>
        <v>123.92451033333339</v>
      </c>
      <c r="J4">
        <f t="shared" si="2"/>
        <v>0.87142508243393835</v>
      </c>
      <c r="O4">
        <f t="shared" si="3"/>
        <v>1.0087908565533057</v>
      </c>
      <c r="Y4" s="5"/>
    </row>
    <row r="5" spans="2:26" x14ac:dyDescent="0.25">
      <c r="B5" s="1">
        <v>4</v>
      </c>
      <c r="C5" s="5">
        <v>12122.586914</v>
      </c>
      <c r="D5" s="5">
        <v>12273.622069999999</v>
      </c>
      <c r="E5" s="5">
        <f t="shared" si="0"/>
        <v>151.03515599999992</v>
      </c>
      <c r="F5">
        <f t="shared" si="1"/>
        <v>12198.104491999999</v>
      </c>
      <c r="G5">
        <f>$G$84</f>
        <v>53.948416029310721</v>
      </c>
      <c r="H5">
        <f>$G$85</f>
        <v>193.90060463735605</v>
      </c>
      <c r="I5">
        <f>$E$80</f>
        <v>123.92451033333339</v>
      </c>
      <c r="J5">
        <f t="shared" si="2"/>
        <v>1.2305671067481381</v>
      </c>
      <c r="O5">
        <f t="shared" si="3"/>
        <v>1.0124589872666183</v>
      </c>
      <c r="Y5" s="5"/>
    </row>
    <row r="6" spans="2:26" x14ac:dyDescent="0.25">
      <c r="B6" s="1">
        <v>5</v>
      </c>
      <c r="C6" s="5">
        <v>12137.204102</v>
      </c>
      <c r="D6" s="5">
        <v>12277.624023</v>
      </c>
      <c r="E6" s="5">
        <f t="shared" si="0"/>
        <v>140.41992100000061</v>
      </c>
      <c r="F6">
        <f t="shared" si="1"/>
        <v>12207.4140625</v>
      </c>
      <c r="G6">
        <f>$G$84</f>
        <v>53.948416029310721</v>
      </c>
      <c r="H6">
        <f>$G$85</f>
        <v>193.90060463735605</v>
      </c>
      <c r="I6">
        <f>$E$80</f>
        <v>123.92451033333339</v>
      </c>
      <c r="J6">
        <f t="shared" si="2"/>
        <v>1.1437059868989981</v>
      </c>
      <c r="O6">
        <f t="shared" si="3"/>
        <v>1.0115693795556147</v>
      </c>
      <c r="Y6" s="5"/>
    </row>
    <row r="7" spans="2:26" x14ac:dyDescent="0.25">
      <c r="B7" s="1">
        <v>6</v>
      </c>
      <c r="C7" s="5">
        <v>12131.863281</v>
      </c>
      <c r="D7" s="5">
        <v>12252.521484000001</v>
      </c>
      <c r="E7" s="5">
        <f t="shared" si="0"/>
        <v>120.65820300000087</v>
      </c>
      <c r="F7">
        <f t="shared" si="1"/>
        <v>12192.192382500001</v>
      </c>
      <c r="G7">
        <f>$G$84</f>
        <v>53.948416029310721</v>
      </c>
      <c r="H7">
        <f>$G$85</f>
        <v>193.90060463735605</v>
      </c>
      <c r="I7">
        <f>$E$80</f>
        <v>123.92451033333339</v>
      </c>
      <c r="J7">
        <f t="shared" si="2"/>
        <v>0.98476222349467257</v>
      </c>
      <c r="O7">
        <f t="shared" si="3"/>
        <v>1.0099455623761411</v>
      </c>
      <c r="Y7" s="5"/>
    </row>
    <row r="8" spans="2:26" x14ac:dyDescent="0.25">
      <c r="B8" s="1">
        <v>7</v>
      </c>
      <c r="C8" s="5">
        <v>12133.080078000001</v>
      </c>
      <c r="D8" s="5">
        <v>12247.369140999999</v>
      </c>
      <c r="E8" s="5">
        <f t="shared" si="0"/>
        <v>114.28906299999835</v>
      </c>
      <c r="F8">
        <f t="shared" si="1"/>
        <v>12190.224609500001</v>
      </c>
      <c r="G8">
        <f>$G$84</f>
        <v>53.948416029310721</v>
      </c>
      <c r="H8">
        <f>$G$85</f>
        <v>193.90060463735605</v>
      </c>
      <c r="I8">
        <f>$E$80</f>
        <v>123.92451033333339</v>
      </c>
      <c r="J8">
        <f t="shared" si="2"/>
        <v>0.93317235468471094</v>
      </c>
      <c r="O8">
        <f t="shared" si="3"/>
        <v>1.0094196248821625</v>
      </c>
      <c r="Y8" s="5"/>
    </row>
    <row r="9" spans="2:26" x14ac:dyDescent="0.25">
      <c r="B9" s="1">
        <v>8</v>
      </c>
      <c r="C9" s="5">
        <v>12135.588867</v>
      </c>
      <c r="D9" s="5">
        <v>12258.870117</v>
      </c>
      <c r="E9" s="5">
        <f t="shared" ref="E9:E43" si="4">D9-C9</f>
        <v>123.28125</v>
      </c>
      <c r="F9">
        <f t="shared" ref="F9:F19" si="5">AVERAGE(C9,D9)</f>
        <v>12197.229492</v>
      </c>
      <c r="G9">
        <f>$G$84</f>
        <v>53.948416029310721</v>
      </c>
      <c r="H9">
        <f>$G$85</f>
        <v>193.90060463735605</v>
      </c>
      <c r="I9">
        <f>$E$80</f>
        <v>123.92451033333339</v>
      </c>
      <c r="J9">
        <f t="shared" ref="J9:J43" si="6">(E9/D9)*100</f>
        <v>1.0056493691783193</v>
      </c>
      <c r="O9">
        <f t="shared" si="3"/>
        <v>1.0101586541329886</v>
      </c>
      <c r="Y9" s="5"/>
    </row>
    <row r="10" spans="2:26" x14ac:dyDescent="0.25">
      <c r="B10" s="1">
        <v>9</v>
      </c>
      <c r="C10" s="5">
        <v>12131.712890999999</v>
      </c>
      <c r="D10" s="5">
        <v>12223.170898</v>
      </c>
      <c r="E10" s="5">
        <f t="shared" si="4"/>
        <v>91.458007000001089</v>
      </c>
      <c r="F10">
        <f t="shared" si="5"/>
        <v>12177.4418945</v>
      </c>
      <c r="G10">
        <f>$G$84</f>
        <v>53.948416029310721</v>
      </c>
      <c r="H10">
        <f>$G$85</f>
        <v>193.90060463735605</v>
      </c>
      <c r="I10">
        <f>$E$80</f>
        <v>123.92451033333339</v>
      </c>
      <c r="J10">
        <f t="shared" si="6"/>
        <v>0.74823470737012909</v>
      </c>
      <c r="O10">
        <f t="shared" si="3"/>
        <v>1.007538754652515</v>
      </c>
      <c r="Y10" s="5"/>
    </row>
    <row r="11" spans="2:26" x14ac:dyDescent="0.25">
      <c r="B11" s="1">
        <v>10</v>
      </c>
      <c r="C11" s="5">
        <v>11431.944336</v>
      </c>
      <c r="D11" s="5">
        <v>11456.881836</v>
      </c>
      <c r="E11" s="5">
        <f t="shared" si="4"/>
        <v>24.9375</v>
      </c>
      <c r="F11">
        <f t="shared" si="5"/>
        <v>11444.413086</v>
      </c>
      <c r="G11">
        <f>$G$84</f>
        <v>53.948416029310721</v>
      </c>
      <c r="H11">
        <f>$G$85</f>
        <v>193.90060463735605</v>
      </c>
      <c r="I11">
        <f>$E$80</f>
        <v>123.92451033333339</v>
      </c>
      <c r="J11">
        <f t="shared" si="6"/>
        <v>0.21766393646167304</v>
      </c>
      <c r="O11">
        <f t="shared" si="3"/>
        <v>1.0021813874584282</v>
      </c>
      <c r="Y11" s="5"/>
    </row>
    <row r="12" spans="2:26" x14ac:dyDescent="0.25">
      <c r="B12" s="1">
        <v>11</v>
      </c>
      <c r="C12" s="5">
        <v>11392.039063</v>
      </c>
      <c r="D12" s="5">
        <v>11540.371094</v>
      </c>
      <c r="E12" s="5">
        <f t="shared" si="4"/>
        <v>148.33203099999992</v>
      </c>
      <c r="F12">
        <f t="shared" si="5"/>
        <v>11466.205078499999</v>
      </c>
      <c r="G12">
        <f>$G$84</f>
        <v>53.948416029310721</v>
      </c>
      <c r="H12">
        <f>$G$85</f>
        <v>193.90060463735605</v>
      </c>
      <c r="I12">
        <f>$E$80</f>
        <v>123.92451033333339</v>
      </c>
      <c r="J12">
        <f t="shared" si="6"/>
        <v>1.2853315529612372</v>
      </c>
      <c r="O12">
        <f t="shared" si="3"/>
        <v>1.0130206743656422</v>
      </c>
      <c r="Y12" s="5"/>
    </row>
    <row r="13" spans="2:26" x14ac:dyDescent="0.25">
      <c r="B13" s="1">
        <v>12</v>
      </c>
      <c r="C13" s="5">
        <v>11395.942383</v>
      </c>
      <c r="D13" s="5">
        <v>11560.680664</v>
      </c>
      <c r="E13" s="5">
        <f t="shared" si="4"/>
        <v>164.73828099999992</v>
      </c>
      <c r="F13">
        <f t="shared" si="5"/>
        <v>11478.3115235</v>
      </c>
      <c r="G13">
        <f>$G$84</f>
        <v>53.948416029310721</v>
      </c>
      <c r="H13">
        <f>$G$85</f>
        <v>193.90060463735605</v>
      </c>
      <c r="I13">
        <f>$E$80</f>
        <v>123.92451033333339</v>
      </c>
      <c r="J13">
        <f t="shared" si="6"/>
        <v>1.4249877302899256</v>
      </c>
      <c r="O13">
        <f t="shared" si="3"/>
        <v>1.0144558717009442</v>
      </c>
      <c r="Y13" s="5"/>
    </row>
    <row r="14" spans="2:26" x14ac:dyDescent="0.25">
      <c r="B14" s="1">
        <v>13</v>
      </c>
      <c r="C14" s="5">
        <v>11373.839844</v>
      </c>
      <c r="D14" s="5">
        <v>11547.024414</v>
      </c>
      <c r="E14" s="5">
        <f t="shared" si="4"/>
        <v>173.18456999999944</v>
      </c>
      <c r="F14">
        <f t="shared" si="5"/>
        <v>11460.432129000001</v>
      </c>
      <c r="G14">
        <f>$G$84</f>
        <v>53.948416029310721</v>
      </c>
      <c r="H14">
        <f>$G$85</f>
        <v>193.90060463735605</v>
      </c>
      <c r="I14">
        <f>$E$80</f>
        <v>123.92451033333339</v>
      </c>
      <c r="J14">
        <f t="shared" si="6"/>
        <v>1.4998198998351875</v>
      </c>
      <c r="O14">
        <f t="shared" si="3"/>
        <v>1.0152265701271816</v>
      </c>
      <c r="Y14" s="5"/>
    </row>
    <row r="15" spans="2:26" x14ac:dyDescent="0.25">
      <c r="B15" s="1">
        <v>14</v>
      </c>
      <c r="C15" s="5">
        <v>11394.278319999999</v>
      </c>
      <c r="D15" s="5">
        <v>11485.759765999999</v>
      </c>
      <c r="E15" s="5">
        <f t="shared" si="4"/>
        <v>91.481445999999778</v>
      </c>
      <c r="F15">
        <f t="shared" si="5"/>
        <v>11440.019043</v>
      </c>
      <c r="G15">
        <f>$G$84</f>
        <v>53.948416029310721</v>
      </c>
      <c r="H15">
        <f>$G$85</f>
        <v>193.90060463735605</v>
      </c>
      <c r="I15">
        <f>$E$80</f>
        <v>123.92451033333339</v>
      </c>
      <c r="J15">
        <f t="shared" si="6"/>
        <v>0.7964770974124149</v>
      </c>
      <c r="O15">
        <f t="shared" si="3"/>
        <v>1.0080287178732001</v>
      </c>
      <c r="Y15" s="5"/>
    </row>
    <row r="16" spans="2:26" x14ac:dyDescent="0.25">
      <c r="B16" s="1">
        <v>15</v>
      </c>
      <c r="C16">
        <v>11374.109375</v>
      </c>
      <c r="D16">
        <v>11527.035156</v>
      </c>
      <c r="E16" s="5">
        <f t="shared" si="4"/>
        <v>152.92578099999992</v>
      </c>
      <c r="F16">
        <f t="shared" si="5"/>
        <v>11450.572265499999</v>
      </c>
      <c r="G16">
        <f>$G$84</f>
        <v>53.948416029310721</v>
      </c>
      <c r="H16">
        <f>$G$85</f>
        <v>193.90060463735605</v>
      </c>
      <c r="I16">
        <f>$E$80</f>
        <v>123.92451033333339</v>
      </c>
      <c r="J16">
        <f t="shared" si="6"/>
        <v>1.3266705525782982</v>
      </c>
      <c r="O16">
        <f t="shared" si="3"/>
        <v>1.0134450774085333</v>
      </c>
      <c r="Y16" s="5"/>
    </row>
    <row r="17" spans="2:25" x14ac:dyDescent="0.25">
      <c r="B17" s="1">
        <v>17</v>
      </c>
      <c r="C17">
        <v>9446.7861329999996</v>
      </c>
      <c r="D17">
        <v>9559.3408199999994</v>
      </c>
      <c r="E17" s="5">
        <f t="shared" si="4"/>
        <v>112.55468699999983</v>
      </c>
      <c r="F17">
        <f t="shared" si="5"/>
        <v>9503.0634764999995</v>
      </c>
      <c r="G17">
        <f>$G$84</f>
        <v>53.948416029310721</v>
      </c>
      <c r="H17">
        <f>$G$85</f>
        <v>193.90060463735605</v>
      </c>
      <c r="I17">
        <f>$E$80</f>
        <v>123.92451033333339</v>
      </c>
      <c r="J17">
        <f t="shared" si="6"/>
        <v>1.1774314685434539</v>
      </c>
      <c r="O17">
        <f t="shared" si="3"/>
        <v>1.011914600946328</v>
      </c>
      <c r="Y17" s="5"/>
    </row>
    <row r="18" spans="2:25" x14ac:dyDescent="0.25">
      <c r="B18" s="1">
        <v>19</v>
      </c>
      <c r="C18">
        <v>9456.4609380000002</v>
      </c>
      <c r="D18">
        <v>9593.859375</v>
      </c>
      <c r="E18" s="5">
        <f t="shared" si="4"/>
        <v>137.39843699999983</v>
      </c>
      <c r="F18">
        <f t="shared" si="5"/>
        <v>9525.1601565000001</v>
      </c>
      <c r="G18">
        <f>$G$84</f>
        <v>53.948416029310721</v>
      </c>
      <c r="H18">
        <f>$G$85</f>
        <v>193.90060463735605</v>
      </c>
      <c r="I18">
        <f>$E$80</f>
        <v>123.92451033333339</v>
      </c>
      <c r="J18">
        <f t="shared" si="6"/>
        <v>1.432149791126158</v>
      </c>
      <c r="O18">
        <f t="shared" si="3"/>
        <v>1.0145295833082624</v>
      </c>
      <c r="Y18" s="5"/>
    </row>
    <row r="19" spans="2:25" x14ac:dyDescent="0.25">
      <c r="B19" s="1">
        <v>20</v>
      </c>
      <c r="C19">
        <v>9448.7304690000001</v>
      </c>
      <c r="D19">
        <v>9587.4570309999999</v>
      </c>
      <c r="E19" s="5">
        <f t="shared" si="4"/>
        <v>138.72656199999983</v>
      </c>
      <c r="F19">
        <f t="shared" si="5"/>
        <v>9518.09375</v>
      </c>
      <c r="G19">
        <f>$G$84</f>
        <v>53.948416029310721</v>
      </c>
      <c r="H19">
        <f>$G$85</f>
        <v>193.90060463735605</v>
      </c>
      <c r="I19">
        <f>$E$80</f>
        <v>123.92451033333339</v>
      </c>
      <c r="J19">
        <f t="shared" si="6"/>
        <v>1.446958891721158</v>
      </c>
      <c r="O19">
        <f t="shared" si="3"/>
        <v>1.0146820318830283</v>
      </c>
      <c r="Y19" s="5"/>
    </row>
    <row r="20" spans="2:25" x14ac:dyDescent="0.25">
      <c r="B20" s="1">
        <v>21</v>
      </c>
      <c r="C20">
        <v>9447.3417969999991</v>
      </c>
      <c r="D20">
        <v>9566.8271480000003</v>
      </c>
      <c r="E20" s="5">
        <f t="shared" si="4"/>
        <v>119.48535100000117</v>
      </c>
      <c r="F20">
        <f t="shared" ref="F20:F42" si="7">AVERAGE(C20,D20)</f>
        <v>9507.0844724999988</v>
      </c>
      <c r="G20">
        <f>$G$84</f>
        <v>53.948416029310721</v>
      </c>
      <c r="H20">
        <f>$G$85</f>
        <v>193.90060463735605</v>
      </c>
      <c r="I20">
        <f>$E$80</f>
        <v>123.92451033333339</v>
      </c>
      <c r="J20">
        <f t="shared" si="6"/>
        <v>1.2489548431423292</v>
      </c>
      <c r="O20">
        <f t="shared" si="3"/>
        <v>1.0126475101216241</v>
      </c>
      <c r="Y20" s="5"/>
    </row>
    <row r="21" spans="2:25" x14ac:dyDescent="0.25">
      <c r="B21" s="1">
        <v>22</v>
      </c>
      <c r="C21">
        <v>9453.5322269999997</v>
      </c>
      <c r="D21">
        <v>9565.3076170000004</v>
      </c>
      <c r="E21" s="5">
        <f t="shared" si="4"/>
        <v>111.7753900000007</v>
      </c>
      <c r="F21">
        <f t="shared" si="7"/>
        <v>9509.419922000001</v>
      </c>
      <c r="G21">
        <f>$G$84</f>
        <v>53.948416029310721</v>
      </c>
      <c r="H21">
        <f>$G$85</f>
        <v>193.90060463735605</v>
      </c>
      <c r="I21">
        <f>$E$80</f>
        <v>123.92451033333339</v>
      </c>
      <c r="J21">
        <f t="shared" si="6"/>
        <v>1.1685498728901016</v>
      </c>
      <c r="O21">
        <f t="shared" si="3"/>
        <v>1.011823664141194</v>
      </c>
      <c r="Y21" s="5"/>
    </row>
    <row r="22" spans="2:25" x14ac:dyDescent="0.25">
      <c r="B22" s="1">
        <v>23</v>
      </c>
      <c r="C22">
        <v>9454.0986329999996</v>
      </c>
      <c r="D22">
        <v>9581.9638670000004</v>
      </c>
      <c r="E22" s="5">
        <f t="shared" si="4"/>
        <v>127.86523400000078</v>
      </c>
      <c r="F22">
        <f t="shared" si="7"/>
        <v>9518.03125</v>
      </c>
      <c r="G22">
        <f>$G$84</f>
        <v>53.948416029310721</v>
      </c>
      <c r="H22">
        <f>$G$85</f>
        <v>193.90060463735605</v>
      </c>
      <c r="I22">
        <f>$E$80</f>
        <v>123.92451033333339</v>
      </c>
      <c r="J22">
        <f t="shared" si="6"/>
        <v>1.3344366121058426</v>
      </c>
      <c r="O22">
        <f t="shared" si="3"/>
        <v>1.0135248466261693</v>
      </c>
      <c r="Y22" s="5"/>
    </row>
    <row r="23" spans="2:25" x14ac:dyDescent="0.25">
      <c r="B23" s="1">
        <v>24</v>
      </c>
      <c r="C23">
        <v>9453.9501949999994</v>
      </c>
      <c r="D23">
        <v>9560.7607420000004</v>
      </c>
      <c r="E23" s="5">
        <f t="shared" si="4"/>
        <v>106.81054700000095</v>
      </c>
      <c r="F23">
        <f t="shared" si="7"/>
        <v>9507.3554684999999</v>
      </c>
      <c r="G23">
        <f>$G$84</f>
        <v>53.948416029310721</v>
      </c>
      <c r="H23">
        <f>$G$85</f>
        <v>193.90060463735605</v>
      </c>
      <c r="I23">
        <f>$E$80</f>
        <v>123.92451033333339</v>
      </c>
      <c r="J23">
        <f t="shared" si="6"/>
        <v>1.1171762360999886</v>
      </c>
      <c r="O23">
        <f t="shared" si="3"/>
        <v>1.0112979807167264</v>
      </c>
      <c r="Y23" s="5"/>
    </row>
    <row r="24" spans="2:25" x14ac:dyDescent="0.25">
      <c r="B24" s="1">
        <v>25</v>
      </c>
      <c r="C24">
        <v>17551.076172000001</v>
      </c>
      <c r="D24">
        <v>17730.328125</v>
      </c>
      <c r="E24" s="5">
        <f t="shared" si="4"/>
        <v>179.25195299999905</v>
      </c>
      <c r="F24">
        <f t="shared" si="7"/>
        <v>17640.7021485</v>
      </c>
      <c r="G24">
        <f>$G$84</f>
        <v>53.948416029310721</v>
      </c>
      <c r="H24">
        <f>$G$85</f>
        <v>193.90060463735605</v>
      </c>
      <c r="I24">
        <f>$E$80</f>
        <v>123.92451033333339</v>
      </c>
      <c r="J24">
        <f t="shared" si="6"/>
        <v>1.0109906130121269</v>
      </c>
      <c r="O24">
        <f t="shared" si="3"/>
        <v>1.0102131602212501</v>
      </c>
      <c r="Y24" s="5"/>
    </row>
    <row r="25" spans="2:25" x14ac:dyDescent="0.25">
      <c r="B25" s="1">
        <v>28</v>
      </c>
      <c r="C25">
        <v>17555.539063</v>
      </c>
      <c r="D25">
        <v>17651.886718999998</v>
      </c>
      <c r="E25" s="5">
        <f t="shared" si="4"/>
        <v>96.347655999998096</v>
      </c>
      <c r="F25">
        <f t="shared" si="7"/>
        <v>17603.712890999999</v>
      </c>
      <c r="G25">
        <f>$G$84</f>
        <v>53.948416029310721</v>
      </c>
      <c r="H25">
        <f>$G$85</f>
        <v>193.90060463735605</v>
      </c>
      <c r="I25">
        <f>$E$80</f>
        <v>123.92451033333339</v>
      </c>
      <c r="J25">
        <f t="shared" si="6"/>
        <v>0.54582072462708575</v>
      </c>
      <c r="O25">
        <f t="shared" si="3"/>
        <v>1.0054881627761041</v>
      </c>
      <c r="Y25" s="5"/>
    </row>
    <row r="26" spans="2:25" x14ac:dyDescent="0.25">
      <c r="B26" s="1">
        <v>29</v>
      </c>
      <c r="C26">
        <v>17566.390625</v>
      </c>
      <c r="D26">
        <v>17703.664063</v>
      </c>
      <c r="E26" s="5">
        <f t="shared" si="4"/>
        <v>137.27343800000017</v>
      </c>
      <c r="F26">
        <f t="shared" si="7"/>
        <v>17635.027344000002</v>
      </c>
      <c r="G26">
        <f>$G$84</f>
        <v>53.948416029310721</v>
      </c>
      <c r="H26">
        <f>$G$85</f>
        <v>193.90060463735605</v>
      </c>
      <c r="I26">
        <f>$E$80</f>
        <v>123.92451033333339</v>
      </c>
      <c r="J26">
        <f t="shared" si="6"/>
        <v>0.7753956328560061</v>
      </c>
      <c r="O26">
        <f t="shared" si="3"/>
        <v>1.0078145500080498</v>
      </c>
      <c r="Y26" s="5"/>
    </row>
    <row r="27" spans="2:25" x14ac:dyDescent="0.25">
      <c r="B27" s="1">
        <v>30</v>
      </c>
      <c r="C27">
        <v>17517.666015999999</v>
      </c>
      <c r="D27">
        <v>17635.892577999999</v>
      </c>
      <c r="E27" s="5">
        <f t="shared" si="4"/>
        <v>118.22656199999983</v>
      </c>
      <c r="F27">
        <f t="shared" si="7"/>
        <v>17576.779297000001</v>
      </c>
      <c r="G27">
        <f>$G$84</f>
        <v>53.948416029310721</v>
      </c>
      <c r="H27">
        <f>$G$85</f>
        <v>193.90060463735605</v>
      </c>
      <c r="I27">
        <f>$E$80</f>
        <v>123.92451033333339</v>
      </c>
      <c r="J27">
        <f t="shared" si="6"/>
        <v>0.67037470021495982</v>
      </c>
      <c r="O27">
        <f t="shared" si="3"/>
        <v>1.0067489905271636</v>
      </c>
      <c r="Y27" s="5"/>
    </row>
    <row r="28" spans="2:25" x14ac:dyDescent="0.25">
      <c r="B28" s="1">
        <v>31</v>
      </c>
      <c r="C28">
        <v>17528.835938</v>
      </c>
      <c r="D28">
        <v>17620.144531000002</v>
      </c>
      <c r="E28" s="5">
        <f t="shared" si="4"/>
        <v>91.308593000001565</v>
      </c>
      <c r="F28">
        <f t="shared" si="7"/>
        <v>17574.490234500001</v>
      </c>
      <c r="G28">
        <f>$G$84</f>
        <v>53.948416029310721</v>
      </c>
      <c r="H28">
        <f>$G$85</f>
        <v>193.90060463735605</v>
      </c>
      <c r="I28">
        <f>$E$80</f>
        <v>123.92451033333339</v>
      </c>
      <c r="J28">
        <f t="shared" si="6"/>
        <v>0.51820569825268903</v>
      </c>
      <c r="O28">
        <f t="shared" si="3"/>
        <v>1.0052090505794544</v>
      </c>
      <c r="Y28" s="5"/>
    </row>
    <row r="29" spans="2:25" x14ac:dyDescent="0.25">
      <c r="B29" s="1">
        <v>32</v>
      </c>
      <c r="C29">
        <v>17529.041015999999</v>
      </c>
      <c r="D29">
        <v>17683.130859000001</v>
      </c>
      <c r="E29" s="5">
        <f t="shared" si="4"/>
        <v>154.08984300000157</v>
      </c>
      <c r="F29">
        <f t="shared" si="7"/>
        <v>17606.0859375</v>
      </c>
      <c r="G29">
        <f>$G$84</f>
        <v>53.948416029310721</v>
      </c>
      <c r="H29">
        <f>$G$85</f>
        <v>193.90060463735605</v>
      </c>
      <c r="I29">
        <f>$E$80</f>
        <v>123.92451033333339</v>
      </c>
      <c r="J29">
        <f t="shared" si="6"/>
        <v>0.87139457502558737</v>
      </c>
      <c r="O29">
        <f t="shared" si="3"/>
        <v>1.0087905460920168</v>
      </c>
      <c r="Y29" s="5"/>
    </row>
    <row r="30" spans="2:25" x14ac:dyDescent="0.25">
      <c r="B30" s="1">
        <v>33</v>
      </c>
      <c r="C30">
        <v>16081.708008</v>
      </c>
      <c r="D30">
        <v>16185.230469</v>
      </c>
      <c r="E30" s="5">
        <f t="shared" si="4"/>
        <v>103.52246100000048</v>
      </c>
      <c r="F30">
        <f t="shared" si="7"/>
        <v>16133.4692385</v>
      </c>
      <c r="G30">
        <f>$G$84</f>
        <v>53.948416029310721</v>
      </c>
      <c r="H30">
        <f>$G$85</f>
        <v>193.90060463735605</v>
      </c>
      <c r="I30">
        <f>$E$80</f>
        <v>123.92451033333339</v>
      </c>
      <c r="J30">
        <f t="shared" si="6"/>
        <v>0.63961066972929292</v>
      </c>
      <c r="O30">
        <f t="shared" si="3"/>
        <v>1.0064372802284747</v>
      </c>
      <c r="Y30" s="5"/>
    </row>
    <row r="31" spans="2:25" x14ac:dyDescent="0.25">
      <c r="B31" s="1">
        <v>34</v>
      </c>
      <c r="C31">
        <v>16079.240234000001</v>
      </c>
      <c r="D31">
        <v>16219.447265999999</v>
      </c>
      <c r="E31" s="5">
        <f t="shared" si="4"/>
        <v>140.20703199999843</v>
      </c>
      <c r="F31">
        <f t="shared" si="7"/>
        <v>16149.34375</v>
      </c>
      <c r="G31">
        <f>$G$84</f>
        <v>53.948416029310721</v>
      </c>
      <c r="H31">
        <f>$G$85</f>
        <v>193.90060463735605</v>
      </c>
      <c r="I31">
        <f>$E$80</f>
        <v>123.92451033333339</v>
      </c>
      <c r="J31">
        <f t="shared" si="6"/>
        <v>0.864437793104746</v>
      </c>
      <c r="O31">
        <f t="shared" si="3"/>
        <v>1.0087197547868914</v>
      </c>
      <c r="Y31" s="5"/>
    </row>
    <row r="32" spans="2:25" x14ac:dyDescent="0.25">
      <c r="B32" s="1">
        <v>35</v>
      </c>
      <c r="C32">
        <v>16075.892578000001</v>
      </c>
      <c r="D32">
        <v>16258.840819999999</v>
      </c>
      <c r="E32" s="5">
        <f t="shared" si="4"/>
        <v>182.94824199999857</v>
      </c>
      <c r="F32">
        <f t="shared" si="7"/>
        <v>16167.366699</v>
      </c>
      <c r="G32">
        <f>$G$84</f>
        <v>53.948416029310721</v>
      </c>
      <c r="H32">
        <f>$G$85</f>
        <v>193.90060463735605</v>
      </c>
      <c r="I32">
        <f>$E$80</f>
        <v>123.92451033333339</v>
      </c>
      <c r="J32">
        <f t="shared" si="6"/>
        <v>1.1252231572065947</v>
      </c>
      <c r="O32">
        <f t="shared" si="3"/>
        <v>1.011380285176225</v>
      </c>
      <c r="Y32" s="5"/>
    </row>
    <row r="33" spans="2:25" x14ac:dyDescent="0.25">
      <c r="B33" s="1">
        <v>36</v>
      </c>
      <c r="C33">
        <v>16100.306640999999</v>
      </c>
      <c r="D33">
        <v>16160.885742</v>
      </c>
      <c r="E33" s="5">
        <f t="shared" si="4"/>
        <v>60.579101000001174</v>
      </c>
      <c r="F33">
        <f t="shared" si="7"/>
        <v>16130.596191500001</v>
      </c>
      <c r="G33">
        <f>$G$84</f>
        <v>53.948416029310721</v>
      </c>
      <c r="H33">
        <f>$G$85</f>
        <v>193.90060463735605</v>
      </c>
      <c r="I33">
        <f>$E$80</f>
        <v>123.92451033333339</v>
      </c>
      <c r="J33">
        <f t="shared" si="6"/>
        <v>0.3748501286817722</v>
      </c>
      <c r="O33">
        <f t="shared" si="3"/>
        <v>1.0037626054180691</v>
      </c>
      <c r="Y33" s="5"/>
    </row>
    <row r="34" spans="2:25" x14ac:dyDescent="0.25">
      <c r="B34" s="1">
        <v>37</v>
      </c>
      <c r="C34">
        <v>16094.786133</v>
      </c>
      <c r="D34">
        <v>16188.280273</v>
      </c>
      <c r="E34" s="5">
        <f t="shared" si="4"/>
        <v>93.494140000000698</v>
      </c>
      <c r="F34">
        <f t="shared" si="7"/>
        <v>16141.533202999999</v>
      </c>
      <c r="G34">
        <f>$G$84</f>
        <v>53.948416029310721</v>
      </c>
      <c r="H34">
        <f>$G$85</f>
        <v>193.90060463735605</v>
      </c>
      <c r="I34">
        <f>$E$80</f>
        <v>123.92451033333339</v>
      </c>
      <c r="J34">
        <f t="shared" si="6"/>
        <v>0.57754213803634891</v>
      </c>
      <c r="O34">
        <f t="shared" si="3"/>
        <v>1.0058089706335585</v>
      </c>
      <c r="Y34" s="5"/>
    </row>
    <row r="35" spans="2:25" x14ac:dyDescent="0.25">
      <c r="B35" s="1">
        <v>38</v>
      </c>
      <c r="C35">
        <v>16083.003906</v>
      </c>
      <c r="D35">
        <v>16191.170898</v>
      </c>
      <c r="E35" s="5">
        <f t="shared" si="4"/>
        <v>108.16699200000039</v>
      </c>
      <c r="F35">
        <f t="shared" si="7"/>
        <v>16137.087402000001</v>
      </c>
      <c r="G35">
        <f>$G$84</f>
        <v>53.948416029310721</v>
      </c>
      <c r="H35">
        <f>$G$85</f>
        <v>193.90060463735605</v>
      </c>
      <c r="I35">
        <f>$E$80</f>
        <v>123.92451033333339</v>
      </c>
      <c r="J35">
        <f t="shared" si="6"/>
        <v>0.66806157924848797</v>
      </c>
      <c r="O35">
        <f t="shared" si="3"/>
        <v>1.0067255465852152</v>
      </c>
      <c r="Y35" s="5"/>
    </row>
    <row r="36" spans="2:25" x14ac:dyDescent="0.25">
      <c r="B36" s="1">
        <v>39</v>
      </c>
      <c r="C36">
        <v>16085.422852</v>
      </c>
      <c r="D36">
        <v>16193.622069999999</v>
      </c>
      <c r="E36" s="5">
        <f t="shared" si="4"/>
        <v>108.19921799999975</v>
      </c>
      <c r="F36">
        <f t="shared" si="7"/>
        <v>16139.522461</v>
      </c>
      <c r="G36">
        <f>$G$84</f>
        <v>53.948416029310721</v>
      </c>
      <c r="H36">
        <f>$G$85</f>
        <v>193.90060463735605</v>
      </c>
      <c r="I36">
        <f>$E$80</f>
        <v>123.92451033333339</v>
      </c>
      <c r="J36">
        <f t="shared" si="6"/>
        <v>0.66815946137490512</v>
      </c>
      <c r="O36">
        <f t="shared" si="3"/>
        <v>1.0067265386179478</v>
      </c>
      <c r="Y36" s="5"/>
    </row>
    <row r="37" spans="2:25" x14ac:dyDescent="0.25">
      <c r="B37" s="1">
        <v>40</v>
      </c>
      <c r="C37">
        <v>16075.873046999999</v>
      </c>
      <c r="D37">
        <v>16197.064453000001</v>
      </c>
      <c r="E37" s="5">
        <f t="shared" si="4"/>
        <v>121.19140600000173</v>
      </c>
      <c r="F37">
        <f t="shared" si="7"/>
        <v>16136.46875</v>
      </c>
      <c r="G37">
        <f>$G$84</f>
        <v>53.948416029310721</v>
      </c>
      <c r="H37">
        <f>$G$85</f>
        <v>193.90060463735605</v>
      </c>
      <c r="I37">
        <f>$E$80</f>
        <v>123.92451033333339</v>
      </c>
      <c r="J37">
        <f t="shared" si="6"/>
        <v>0.74823068310723928</v>
      </c>
      <c r="O37">
        <f t="shared" si="3"/>
        <v>1.007538713800842</v>
      </c>
      <c r="Y37" s="5"/>
    </row>
    <row r="38" spans="2:25" x14ac:dyDescent="0.25">
      <c r="B38" s="1">
        <v>41</v>
      </c>
      <c r="C38">
        <v>10277.124023</v>
      </c>
      <c r="D38">
        <v>10349.482421999999</v>
      </c>
      <c r="E38" s="5">
        <f t="shared" si="4"/>
        <v>72.358398999998826</v>
      </c>
      <c r="F38">
        <f t="shared" si="7"/>
        <v>10313.303222499999</v>
      </c>
      <c r="G38">
        <f>$G$84</f>
        <v>53.948416029310721</v>
      </c>
      <c r="H38">
        <f>$G$85</f>
        <v>193.90060463735605</v>
      </c>
      <c r="I38">
        <f>$E$80</f>
        <v>123.92451033333339</v>
      </c>
      <c r="J38">
        <f t="shared" si="6"/>
        <v>0.69914992894896699</v>
      </c>
      <c r="O38">
        <f t="shared" si="3"/>
        <v>1.007040724509898</v>
      </c>
      <c r="Y38" s="5"/>
    </row>
    <row r="39" spans="2:25" x14ac:dyDescent="0.25">
      <c r="B39" s="1">
        <v>42</v>
      </c>
      <c r="C39">
        <v>10256.460938</v>
      </c>
      <c r="D39">
        <v>10343.927734000001</v>
      </c>
      <c r="E39" s="5">
        <f t="shared" si="4"/>
        <v>87.466796000000613</v>
      </c>
      <c r="F39">
        <f t="shared" si="7"/>
        <v>10300.194336</v>
      </c>
      <c r="G39">
        <f>$G$84</f>
        <v>53.948416029310721</v>
      </c>
      <c r="H39">
        <f>$G$85</f>
        <v>193.90060463735605</v>
      </c>
      <c r="I39">
        <f>$E$80</f>
        <v>123.92451033333339</v>
      </c>
      <c r="J39">
        <f t="shared" si="6"/>
        <v>0.84558591522735982</v>
      </c>
      <c r="O39">
        <f t="shared" si="3"/>
        <v>1.0085279704694177</v>
      </c>
      <c r="Y39" s="5"/>
    </row>
    <row r="40" spans="2:25" x14ac:dyDescent="0.25">
      <c r="B40" s="1">
        <v>43</v>
      </c>
      <c r="C40">
        <v>10270.019531</v>
      </c>
      <c r="D40">
        <v>10372.520508</v>
      </c>
      <c r="E40" s="5">
        <f t="shared" si="4"/>
        <v>102.50097699999969</v>
      </c>
      <c r="F40">
        <f t="shared" si="7"/>
        <v>10321.2700195</v>
      </c>
      <c r="G40">
        <f>$G$84</f>
        <v>53.948416029310721</v>
      </c>
      <c r="H40">
        <f>$G$85</f>
        <v>193.90060463735605</v>
      </c>
      <c r="I40">
        <f>$E$80</f>
        <v>123.92451033333339</v>
      </c>
      <c r="J40">
        <f t="shared" si="6"/>
        <v>0.98819739060476086</v>
      </c>
      <c r="O40">
        <f t="shared" si="3"/>
        <v>1.0099806019541249</v>
      </c>
      <c r="Y40" s="5"/>
    </row>
    <row r="41" spans="2:25" x14ac:dyDescent="0.25">
      <c r="B41" s="1">
        <v>44</v>
      </c>
      <c r="C41">
        <v>10286.039063</v>
      </c>
      <c r="D41">
        <v>10414.886719</v>
      </c>
      <c r="E41" s="5">
        <f t="shared" si="4"/>
        <v>128.84765599999992</v>
      </c>
      <c r="F41">
        <f t="shared" si="7"/>
        <v>10350.462890999999</v>
      </c>
      <c r="G41">
        <f>$G$84</f>
        <v>53.948416029310721</v>
      </c>
      <c r="H41">
        <f>$G$85</f>
        <v>193.90060463735605</v>
      </c>
      <c r="I41">
        <f>$E$80</f>
        <v>123.92451033333339</v>
      </c>
      <c r="J41">
        <f t="shared" si="6"/>
        <v>1.2371488953878069</v>
      </c>
      <c r="O41">
        <f t="shared" si="3"/>
        <v>1.0125264599143395</v>
      </c>
      <c r="Y41" s="5"/>
    </row>
    <row r="42" spans="2:25" x14ac:dyDescent="0.25">
      <c r="B42" s="1">
        <v>45</v>
      </c>
      <c r="C42">
        <v>10270.604492</v>
      </c>
      <c r="D42">
        <v>10286.543944999999</v>
      </c>
      <c r="E42" s="5">
        <f t="shared" si="4"/>
        <v>15.939452999999048</v>
      </c>
      <c r="F42">
        <f t="shared" si="7"/>
        <v>10278.5742185</v>
      </c>
      <c r="G42">
        <f>$G$84</f>
        <v>53.948416029310721</v>
      </c>
      <c r="H42">
        <f>$G$85</f>
        <v>193.90060463735605</v>
      </c>
      <c r="I42">
        <f>$E$80</f>
        <v>123.92451033333339</v>
      </c>
      <c r="J42">
        <f t="shared" si="6"/>
        <v>0.15495440533986896</v>
      </c>
      <c r="O42">
        <f t="shared" si="3"/>
        <v>1.0015519488665361</v>
      </c>
      <c r="Y42" s="5"/>
    </row>
    <row r="43" spans="2:25" s="5" customFormat="1" x14ac:dyDescent="0.25">
      <c r="B43" s="1">
        <v>46</v>
      </c>
      <c r="C43" s="5">
        <v>10282.582031</v>
      </c>
      <c r="D43" s="5">
        <v>10306.073242</v>
      </c>
      <c r="E43" s="5">
        <f t="shared" si="4"/>
        <v>23.491211000000476</v>
      </c>
      <c r="F43" s="5">
        <f t="shared" ref="F43:F48" si="8">AVERAGE(C43,D43)</f>
        <v>10294.3276365</v>
      </c>
      <c r="G43">
        <f>$G$84</f>
        <v>53.948416029310721</v>
      </c>
      <c r="H43">
        <f>$G$85</f>
        <v>193.90060463735605</v>
      </c>
      <c r="I43">
        <f>$E$80</f>
        <v>123.92451033333339</v>
      </c>
      <c r="J43">
        <f t="shared" si="6"/>
        <v>0.22793561086163755</v>
      </c>
      <c r="O43">
        <f t="shared" si="3"/>
        <v>1.0022845634422539</v>
      </c>
      <c r="W43"/>
      <c r="X43"/>
    </row>
    <row r="44" spans="2:25" s="5" customFormat="1" x14ac:dyDescent="0.25">
      <c r="B44" s="1">
        <v>47</v>
      </c>
      <c r="C44" s="5">
        <v>10278.395508</v>
      </c>
      <c r="D44" s="5">
        <v>10345.257813</v>
      </c>
      <c r="E44" s="5">
        <f t="shared" ref="E44:E79" si="9">D44-C44</f>
        <v>66.862305000000561</v>
      </c>
      <c r="F44" s="5">
        <f t="shared" si="8"/>
        <v>10311.826660499999</v>
      </c>
      <c r="G44">
        <f>$G$84</f>
        <v>53.948416029310721</v>
      </c>
      <c r="H44">
        <f>$G$85</f>
        <v>193.90060463735605</v>
      </c>
      <c r="I44">
        <f>$E$80</f>
        <v>123.92451033333339</v>
      </c>
      <c r="J44">
        <f t="shared" ref="J44:J48" si="10">(E44/D44)*100</f>
        <v>0.64630873593097327</v>
      </c>
      <c r="O44">
        <f t="shared" ref="O44:O79" si="11">D44/C44</f>
        <v>1.0065051305865744</v>
      </c>
      <c r="W44"/>
      <c r="X44"/>
    </row>
    <row r="45" spans="2:25" s="5" customFormat="1" x14ac:dyDescent="0.25">
      <c r="B45" s="1">
        <v>48</v>
      </c>
      <c r="C45" s="5">
        <v>10262.317383</v>
      </c>
      <c r="D45" s="5">
        <v>10358.170898</v>
      </c>
      <c r="E45" s="5">
        <f t="shared" si="9"/>
        <v>95.853515000000698</v>
      </c>
      <c r="F45" s="5">
        <f t="shared" si="8"/>
        <v>10310.244140499999</v>
      </c>
      <c r="G45">
        <f>$G$84</f>
        <v>53.948416029310721</v>
      </c>
      <c r="H45">
        <f>$G$85</f>
        <v>193.90060463735605</v>
      </c>
      <c r="I45">
        <f>$E$80</f>
        <v>123.92451033333339</v>
      </c>
      <c r="J45">
        <f t="shared" si="10"/>
        <v>0.92539036036283684</v>
      </c>
      <c r="O45">
        <f t="shared" si="11"/>
        <v>1.0093403381928907</v>
      </c>
      <c r="W45"/>
      <c r="X45"/>
    </row>
    <row r="46" spans="2:25" x14ac:dyDescent="0.25">
      <c r="B46" s="1">
        <v>49</v>
      </c>
      <c r="C46">
        <v>10260.421875</v>
      </c>
      <c r="D46">
        <v>10339.225586</v>
      </c>
      <c r="E46" s="5">
        <f t="shared" si="9"/>
        <v>78.803711000000476</v>
      </c>
      <c r="F46">
        <f t="shared" si="8"/>
        <v>10299.8237305</v>
      </c>
      <c r="G46">
        <f>$G$84</f>
        <v>53.948416029310721</v>
      </c>
      <c r="H46">
        <f>$G$85</f>
        <v>193.90060463735605</v>
      </c>
      <c r="I46">
        <f>$E$80</f>
        <v>123.92451033333339</v>
      </c>
      <c r="J46">
        <f t="shared" si="10"/>
        <v>0.76218194819838292</v>
      </c>
      <c r="O46">
        <f t="shared" si="11"/>
        <v>1.0076803577825595</v>
      </c>
      <c r="Y46" s="5"/>
    </row>
    <row r="47" spans="2:25" x14ac:dyDescent="0.25">
      <c r="B47" s="1">
        <v>50</v>
      </c>
      <c r="C47">
        <v>9324.5507809999999</v>
      </c>
      <c r="D47">
        <v>9452.5830079999996</v>
      </c>
      <c r="E47" s="5">
        <f t="shared" si="9"/>
        <v>128.03222699999969</v>
      </c>
      <c r="F47">
        <f t="shared" si="8"/>
        <v>9388.5668944999998</v>
      </c>
      <c r="G47">
        <f>$G$84</f>
        <v>53.948416029310721</v>
      </c>
      <c r="H47">
        <f>$G$85</f>
        <v>193.90060463735605</v>
      </c>
      <c r="I47">
        <f>$E$80</f>
        <v>123.92451033333339</v>
      </c>
      <c r="J47">
        <f t="shared" si="10"/>
        <v>1.354468158509079</v>
      </c>
      <c r="O47">
        <f t="shared" si="11"/>
        <v>1.0137306589890509</v>
      </c>
      <c r="Y47" s="5"/>
    </row>
    <row r="48" spans="2:25" x14ac:dyDescent="0.25">
      <c r="B48" s="1">
        <v>51</v>
      </c>
      <c r="C48">
        <v>9353.4619139999995</v>
      </c>
      <c r="D48">
        <v>9471.8818360000005</v>
      </c>
      <c r="E48" s="5">
        <f t="shared" si="9"/>
        <v>118.41992200000095</v>
      </c>
      <c r="F48">
        <f t="shared" si="8"/>
        <v>9412.671875</v>
      </c>
      <c r="G48">
        <f>$G$84</f>
        <v>53.948416029310721</v>
      </c>
      <c r="H48">
        <f>$G$85</f>
        <v>193.90060463735605</v>
      </c>
      <c r="I48">
        <f>$E$80</f>
        <v>123.92451033333339</v>
      </c>
      <c r="J48">
        <f t="shared" si="10"/>
        <v>1.2502259218428973</v>
      </c>
      <c r="O48">
        <f t="shared" si="11"/>
        <v>1.0126605446292301</v>
      </c>
      <c r="Y48" s="5"/>
    </row>
    <row r="49" spans="2:25" x14ac:dyDescent="0.25">
      <c r="B49" s="1">
        <v>52</v>
      </c>
      <c r="C49">
        <v>9361.4638670000004</v>
      </c>
      <c r="D49">
        <v>9482.6376949999994</v>
      </c>
      <c r="E49" s="5">
        <f t="shared" si="9"/>
        <v>121.17382799999905</v>
      </c>
      <c r="F49">
        <f>AVERAGE(C49,D49)</f>
        <v>9422.0507809999999</v>
      </c>
      <c r="G49">
        <f>$G$84</f>
        <v>53.948416029310721</v>
      </c>
      <c r="H49">
        <f>$G$85</f>
        <v>193.90060463735605</v>
      </c>
      <c r="I49">
        <f>$E$80</f>
        <v>123.92451033333339</v>
      </c>
      <c r="J49">
        <f t="shared" ref="J49:J68" si="12">(E49/D49)*100</f>
        <v>1.2778493906172492</v>
      </c>
      <c r="O49">
        <f t="shared" si="11"/>
        <v>1.0129438974204823</v>
      </c>
      <c r="Y49" s="5"/>
    </row>
    <row r="50" spans="2:25" x14ac:dyDescent="0.25">
      <c r="B50" s="1">
        <v>53</v>
      </c>
      <c r="C50">
        <v>9330.8691409999992</v>
      </c>
      <c r="D50">
        <v>9459.390625</v>
      </c>
      <c r="E50" s="5">
        <f t="shared" si="9"/>
        <v>128.52148400000078</v>
      </c>
      <c r="F50">
        <f t="shared" ref="F50:F68" si="13">AVERAGE(C50,D50)</f>
        <v>9395.1298829999996</v>
      </c>
      <c r="G50">
        <f>$G$84</f>
        <v>53.948416029310721</v>
      </c>
      <c r="H50">
        <f>$G$85</f>
        <v>193.90060463735605</v>
      </c>
      <c r="I50">
        <f>$E$80</f>
        <v>123.92451033333339</v>
      </c>
      <c r="J50">
        <f t="shared" si="12"/>
        <v>1.358665574718253</v>
      </c>
      <c r="O50">
        <f t="shared" si="11"/>
        <v>1.0137737955658681</v>
      </c>
      <c r="Y50" s="5"/>
    </row>
    <row r="51" spans="2:25" x14ac:dyDescent="0.25">
      <c r="B51" s="1">
        <v>54</v>
      </c>
      <c r="C51">
        <v>9322.3916019999997</v>
      </c>
      <c r="D51">
        <v>9456.7060550000006</v>
      </c>
      <c r="E51" s="5">
        <f t="shared" si="9"/>
        <v>134.31445300000087</v>
      </c>
      <c r="F51">
        <f t="shared" si="13"/>
        <v>9389.5488284999992</v>
      </c>
      <c r="G51">
        <f>$G$84</f>
        <v>53.948416029310721</v>
      </c>
      <c r="H51">
        <f>$G$85</f>
        <v>193.90060463735605</v>
      </c>
      <c r="I51">
        <f>$E$80</f>
        <v>123.92451033333339</v>
      </c>
      <c r="J51">
        <f>(E51/D51)*100</f>
        <v>1.4203090613034905</v>
      </c>
      <c r="O51">
        <f t="shared" si="11"/>
        <v>1.0144077248343855</v>
      </c>
      <c r="Y51" s="5"/>
    </row>
    <row r="52" spans="2:25" x14ac:dyDescent="0.25">
      <c r="B52" s="1">
        <v>55</v>
      </c>
      <c r="C52">
        <v>9361.3759769999997</v>
      </c>
      <c r="D52">
        <v>9457.7753909999992</v>
      </c>
      <c r="E52" s="5">
        <f t="shared" si="9"/>
        <v>96.399413999999524</v>
      </c>
      <c r="F52">
        <f t="shared" si="13"/>
        <v>9409.5756839999995</v>
      </c>
      <c r="G52">
        <f>$G$84</f>
        <v>53.948416029310721</v>
      </c>
      <c r="H52">
        <f>$G$85</f>
        <v>193.90060463735605</v>
      </c>
      <c r="I52">
        <f>$E$80</f>
        <v>123.92451033333339</v>
      </c>
      <c r="J52">
        <f t="shared" si="12"/>
        <v>1.0192609785566806</v>
      </c>
      <c r="O52">
        <f t="shared" si="11"/>
        <v>1.0102975688869718</v>
      </c>
      <c r="Y52" s="5"/>
    </row>
    <row r="53" spans="2:25" x14ac:dyDescent="0.25">
      <c r="B53" s="1">
        <v>56</v>
      </c>
      <c r="C53">
        <v>9320.359375</v>
      </c>
      <c r="D53">
        <v>9502.4716800000006</v>
      </c>
      <c r="E53" s="5">
        <f t="shared" si="9"/>
        <v>182.11230500000056</v>
      </c>
      <c r="F53">
        <f t="shared" si="13"/>
        <v>9411.4155275000012</v>
      </c>
      <c r="G53">
        <f>$G$84</f>
        <v>53.948416029310721</v>
      </c>
      <c r="H53">
        <f>$G$85</f>
        <v>193.90060463735605</v>
      </c>
      <c r="I53">
        <f>$E$80</f>
        <v>123.92451033333339</v>
      </c>
      <c r="J53">
        <f t="shared" si="12"/>
        <v>1.9164730096833136</v>
      </c>
      <c r="O53">
        <f t="shared" si="11"/>
        <v>1.0195391934659173</v>
      </c>
      <c r="Y53" s="5"/>
    </row>
    <row r="54" spans="2:25" x14ac:dyDescent="0.25">
      <c r="B54" s="1">
        <v>57</v>
      </c>
      <c r="C54">
        <v>9335.2109380000002</v>
      </c>
      <c r="D54">
        <v>9469.3574219999991</v>
      </c>
      <c r="E54" s="5">
        <f t="shared" si="9"/>
        <v>134.14648399999896</v>
      </c>
      <c r="F54">
        <f t="shared" si="13"/>
        <v>9402.2841799999987</v>
      </c>
      <c r="G54">
        <f>$G$84</f>
        <v>53.948416029310721</v>
      </c>
      <c r="H54">
        <f>$G$85</f>
        <v>193.90060463735605</v>
      </c>
      <c r="I54">
        <f>$E$80</f>
        <v>123.92451033333339</v>
      </c>
      <c r="J54">
        <f t="shared" si="12"/>
        <v>1.4166376663356133</v>
      </c>
      <c r="O54">
        <f t="shared" si="11"/>
        <v>1.014369946741529</v>
      </c>
      <c r="Y54" s="5"/>
    </row>
    <row r="55" spans="2:25" x14ac:dyDescent="0.25">
      <c r="B55" s="1">
        <v>58</v>
      </c>
      <c r="C55">
        <v>9330.7675780000009</v>
      </c>
      <c r="D55">
        <v>9473.5195309999999</v>
      </c>
      <c r="E55" s="5">
        <f t="shared" si="9"/>
        <v>142.75195299999905</v>
      </c>
      <c r="F55">
        <f t="shared" si="13"/>
        <v>9402.1435545000004</v>
      </c>
      <c r="G55">
        <f>$G$84</f>
        <v>53.948416029310721</v>
      </c>
      <c r="H55">
        <f>$G$85</f>
        <v>193.90060463735605</v>
      </c>
      <c r="I55">
        <f>$E$80</f>
        <v>123.92451033333339</v>
      </c>
      <c r="J55">
        <f t="shared" si="12"/>
        <v>1.5068523639274169</v>
      </c>
      <c r="O55">
        <f t="shared" si="11"/>
        <v>1.0152990578542089</v>
      </c>
      <c r="Y55" s="5"/>
    </row>
    <row r="56" spans="2:25" x14ac:dyDescent="0.25">
      <c r="B56" s="1">
        <v>59</v>
      </c>
      <c r="C56">
        <v>7694.1220700000003</v>
      </c>
      <c r="D56">
        <v>7839.0512699999999</v>
      </c>
      <c r="E56" s="5">
        <f t="shared" si="9"/>
        <v>144.92919999999958</v>
      </c>
      <c r="F56">
        <f t="shared" si="13"/>
        <v>7766.5866700000006</v>
      </c>
      <c r="G56">
        <f>$G$84</f>
        <v>53.948416029310721</v>
      </c>
      <c r="H56">
        <f>$G$85</f>
        <v>193.90060463735605</v>
      </c>
      <c r="I56">
        <f>$E$80</f>
        <v>123.92451033333339</v>
      </c>
      <c r="J56">
        <f t="shared" si="12"/>
        <v>1.8488104619833616</v>
      </c>
      <c r="O56">
        <f t="shared" si="11"/>
        <v>1.0188363530863502</v>
      </c>
      <c r="Y56" s="5"/>
    </row>
    <row r="57" spans="2:25" s="10" customFormat="1" x14ac:dyDescent="0.25">
      <c r="B57" s="1">
        <v>60</v>
      </c>
      <c r="C57" s="10">
        <v>7689.4116210000002</v>
      </c>
      <c r="D57" s="10">
        <v>7832.5517579999996</v>
      </c>
      <c r="E57" s="5">
        <f t="shared" si="9"/>
        <v>143.14013699999941</v>
      </c>
      <c r="F57">
        <f t="shared" si="13"/>
        <v>7760.9816895000004</v>
      </c>
      <c r="G57">
        <f>$G$84</f>
        <v>53.948416029310721</v>
      </c>
      <c r="H57">
        <f>$G$85</f>
        <v>193.90060463735605</v>
      </c>
      <c r="I57">
        <f>$E$80</f>
        <v>123.92451033333339</v>
      </c>
      <c r="J57">
        <f t="shared" si="12"/>
        <v>1.8275032380577525</v>
      </c>
      <c r="O57">
        <f t="shared" si="11"/>
        <v>1.0186152262429391</v>
      </c>
      <c r="Y57" s="2"/>
    </row>
    <row r="58" spans="2:25" s="10" customFormat="1" x14ac:dyDescent="0.25">
      <c r="B58" s="1">
        <v>61</v>
      </c>
      <c r="C58" s="10">
        <v>7694.1479490000002</v>
      </c>
      <c r="D58" s="10">
        <v>7872.6225590000004</v>
      </c>
      <c r="E58" s="5">
        <f t="shared" si="9"/>
        <v>178.47461000000021</v>
      </c>
      <c r="F58">
        <f t="shared" si="13"/>
        <v>7783.3852540000007</v>
      </c>
      <c r="G58">
        <f>$G$84</f>
        <v>53.948416029310721</v>
      </c>
      <c r="H58">
        <f>$G$85</f>
        <v>193.90060463735605</v>
      </c>
      <c r="I58">
        <f>$E$80</f>
        <v>123.92451033333339</v>
      </c>
      <c r="J58">
        <f t="shared" si="12"/>
        <v>2.2670286637324892</v>
      </c>
      <c r="O58">
        <f t="shared" si="11"/>
        <v>1.0231961500068629</v>
      </c>
      <c r="Y58" s="2"/>
    </row>
    <row r="59" spans="2:25" s="10" customFormat="1" x14ac:dyDescent="0.25">
      <c r="B59" s="1">
        <v>62</v>
      </c>
      <c r="C59" s="10">
        <v>7708.7368159999996</v>
      </c>
      <c r="D59" s="10">
        <v>7849.125</v>
      </c>
      <c r="E59" s="5">
        <f t="shared" si="9"/>
        <v>140.38818400000036</v>
      </c>
      <c r="F59">
        <f t="shared" si="13"/>
        <v>7778.9309080000003</v>
      </c>
      <c r="G59">
        <f>$G$84</f>
        <v>53.948416029310721</v>
      </c>
      <c r="H59">
        <f>$G$85</f>
        <v>193.90060463735605</v>
      </c>
      <c r="I59">
        <f>$E$80</f>
        <v>123.92451033333339</v>
      </c>
      <c r="J59">
        <f t="shared" si="12"/>
        <v>1.7885838739986986</v>
      </c>
      <c r="O59">
        <f t="shared" si="11"/>
        <v>1.0182115679067698</v>
      </c>
      <c r="Y59" s="2"/>
    </row>
    <row r="60" spans="2:25" s="10" customFormat="1" x14ac:dyDescent="0.25">
      <c r="B60" s="1">
        <v>63</v>
      </c>
      <c r="C60" s="10">
        <v>7702.232422</v>
      </c>
      <c r="D60" s="10">
        <v>7857.3256840000004</v>
      </c>
      <c r="E60" s="5">
        <f t="shared" si="9"/>
        <v>155.09326200000032</v>
      </c>
      <c r="F60">
        <f t="shared" si="13"/>
        <v>7779.7790530000002</v>
      </c>
      <c r="G60">
        <f>$G$84</f>
        <v>53.948416029310721</v>
      </c>
      <c r="H60">
        <f>$G$85</f>
        <v>193.90060463735605</v>
      </c>
      <c r="I60">
        <f>$E$80</f>
        <v>123.92451033333339</v>
      </c>
      <c r="J60">
        <f t="shared" si="12"/>
        <v>1.97386831394579</v>
      </c>
      <c r="O60">
        <f t="shared" si="11"/>
        <v>1.0201361441076493</v>
      </c>
      <c r="Y60" s="2"/>
    </row>
    <row r="61" spans="2:25" s="10" customFormat="1" x14ac:dyDescent="0.25">
      <c r="B61" s="1">
        <v>64</v>
      </c>
      <c r="C61" s="10">
        <v>7698.2504879999997</v>
      </c>
      <c r="D61" s="10">
        <v>7858.4101559999999</v>
      </c>
      <c r="E61" s="5">
        <f t="shared" si="9"/>
        <v>160.15966800000024</v>
      </c>
      <c r="F61">
        <f t="shared" si="13"/>
        <v>7778.3303219999998</v>
      </c>
      <c r="G61">
        <f>$G$84</f>
        <v>53.948416029310721</v>
      </c>
      <c r="H61">
        <f>$G$85</f>
        <v>193.90060463735605</v>
      </c>
      <c r="I61">
        <f>$E$80</f>
        <v>123.92451033333339</v>
      </c>
      <c r="J61">
        <f t="shared" ref="J61:J65" si="14">(E61/D61)*100</f>
        <v>2.0380670494491335</v>
      </c>
      <c r="O61">
        <f t="shared" si="11"/>
        <v>1.0208046839018368</v>
      </c>
      <c r="Y61" s="2"/>
    </row>
    <row r="62" spans="2:25" s="10" customFormat="1" x14ac:dyDescent="0.25">
      <c r="B62" s="1">
        <v>65</v>
      </c>
      <c r="C62" s="10">
        <v>7704.7861329999996</v>
      </c>
      <c r="D62" s="10">
        <v>7887.1948240000002</v>
      </c>
      <c r="E62" s="5">
        <f t="shared" si="9"/>
        <v>182.40869100000054</v>
      </c>
      <c r="F62">
        <f t="shared" si="13"/>
        <v>7795.9904784999999</v>
      </c>
      <c r="G62">
        <f>$G$84</f>
        <v>53.948416029310721</v>
      </c>
      <c r="H62">
        <f>$G$85</f>
        <v>193.90060463735605</v>
      </c>
      <c r="I62">
        <f>$E$80</f>
        <v>123.92451033333339</v>
      </c>
      <c r="J62">
        <f t="shared" si="14"/>
        <v>2.312719478476021</v>
      </c>
      <c r="O62">
        <f t="shared" si="11"/>
        <v>1.0236747247556599</v>
      </c>
      <c r="Y62" s="2"/>
    </row>
    <row r="63" spans="2:25" s="10" customFormat="1" x14ac:dyDescent="0.25">
      <c r="B63" s="1">
        <v>66</v>
      </c>
      <c r="C63" s="10">
        <v>7696.6279299999997</v>
      </c>
      <c r="D63" s="10">
        <v>7874.423828</v>
      </c>
      <c r="E63" s="5">
        <f t="shared" si="9"/>
        <v>177.79589800000031</v>
      </c>
      <c r="F63">
        <f t="shared" si="13"/>
        <v>7785.5258789999998</v>
      </c>
      <c r="G63">
        <f>$G$84</f>
        <v>53.948416029310721</v>
      </c>
      <c r="H63">
        <f>$G$85</f>
        <v>193.90060463735605</v>
      </c>
      <c r="I63">
        <f>$E$80</f>
        <v>123.92451033333339</v>
      </c>
      <c r="J63">
        <f t="shared" si="14"/>
        <v>2.2578908867946739</v>
      </c>
      <c r="O63">
        <f t="shared" si="11"/>
        <v>1.0231004927894443</v>
      </c>
      <c r="Y63" s="2"/>
    </row>
    <row r="64" spans="2:25" s="10" customFormat="1" x14ac:dyDescent="0.25">
      <c r="B64" s="1">
        <v>67</v>
      </c>
      <c r="C64" s="10">
        <v>6924.6308589999999</v>
      </c>
      <c r="D64" s="10">
        <v>7029.2382809999999</v>
      </c>
      <c r="E64" s="5">
        <f t="shared" si="9"/>
        <v>104.60742200000004</v>
      </c>
      <c r="F64">
        <f t="shared" si="13"/>
        <v>6976.9345699999994</v>
      </c>
      <c r="G64">
        <f>$G$84</f>
        <v>53.948416029310721</v>
      </c>
      <c r="H64">
        <f>$G$85</f>
        <v>193.90060463735605</v>
      </c>
      <c r="I64">
        <f>$E$80</f>
        <v>123.92451033333339</v>
      </c>
      <c r="J64">
        <f t="shared" si="14"/>
        <v>1.4881757854581974</v>
      </c>
      <c r="O64">
        <f t="shared" si="11"/>
        <v>1.0151065701739235</v>
      </c>
      <c r="Y64" s="2"/>
    </row>
    <row r="65" spans="2:25" s="10" customFormat="1" x14ac:dyDescent="0.25">
      <c r="B65" s="1">
        <v>68</v>
      </c>
      <c r="C65" s="10">
        <v>6910.6748049999997</v>
      </c>
      <c r="D65" s="10">
        <v>7054.3486329999996</v>
      </c>
      <c r="E65" s="5">
        <f t="shared" si="9"/>
        <v>143.67382799999996</v>
      </c>
      <c r="F65">
        <f t="shared" si="13"/>
        <v>6982.5117190000001</v>
      </c>
      <c r="G65">
        <f>$G$84</f>
        <v>53.948416029310721</v>
      </c>
      <c r="H65">
        <f>$G$85</f>
        <v>193.90060463735605</v>
      </c>
      <c r="I65">
        <f>$E$80</f>
        <v>123.92451033333339</v>
      </c>
      <c r="J65">
        <f t="shared" si="14"/>
        <v>2.0366703642615382</v>
      </c>
      <c r="O65">
        <f t="shared" si="11"/>
        <v>1.0207901300602438</v>
      </c>
      <c r="Y65" s="2"/>
    </row>
    <row r="66" spans="2:25" s="10" customFormat="1" x14ac:dyDescent="0.25">
      <c r="B66" s="1">
        <v>69</v>
      </c>
      <c r="C66" s="10">
        <v>6908.2475590000004</v>
      </c>
      <c r="D66" s="10">
        <v>7053.2768550000001</v>
      </c>
      <c r="E66" s="5">
        <f t="shared" si="9"/>
        <v>145.0292959999997</v>
      </c>
      <c r="F66">
        <f t="shared" si="13"/>
        <v>6980.7622069999998</v>
      </c>
      <c r="G66">
        <f>$G$84</f>
        <v>53.948416029310721</v>
      </c>
      <c r="H66">
        <f>$G$85</f>
        <v>193.90060463735605</v>
      </c>
      <c r="I66">
        <f>$E$80</f>
        <v>123.92451033333339</v>
      </c>
      <c r="J66">
        <f t="shared" si="12"/>
        <v>2.056197409820796</v>
      </c>
      <c r="O66">
        <f t="shared" si="11"/>
        <v>1.0209936448804671</v>
      </c>
      <c r="Y66" s="2"/>
    </row>
    <row r="67" spans="2:25" s="10" customFormat="1" x14ac:dyDescent="0.25">
      <c r="B67" s="1">
        <v>70</v>
      </c>
      <c r="C67" s="10">
        <v>6933.3007809999999</v>
      </c>
      <c r="D67" s="10">
        <v>7018.7548829999996</v>
      </c>
      <c r="E67" s="5">
        <f t="shared" si="9"/>
        <v>85.454101999999693</v>
      </c>
      <c r="F67">
        <f t="shared" si="13"/>
        <v>6976.0278319999998</v>
      </c>
      <c r="G67">
        <f>$G$84</f>
        <v>53.948416029310721</v>
      </c>
      <c r="H67">
        <f>$G$85</f>
        <v>193.90060463735605</v>
      </c>
      <c r="I67">
        <f>$E$80</f>
        <v>123.92451033333339</v>
      </c>
      <c r="J67">
        <f t="shared" si="12"/>
        <v>1.2175108466456999</v>
      </c>
      <c r="O67">
        <f t="shared" si="11"/>
        <v>1.0123251687326442</v>
      </c>
      <c r="Y67" s="2"/>
    </row>
    <row r="68" spans="2:25" s="10" customFormat="1" x14ac:dyDescent="0.25">
      <c r="B68" s="1">
        <v>71</v>
      </c>
      <c r="C68" s="10">
        <v>6912.9873049999997</v>
      </c>
      <c r="D68" s="10">
        <v>7031.5532229999999</v>
      </c>
      <c r="E68" s="5">
        <f t="shared" si="9"/>
        <v>118.56591800000024</v>
      </c>
      <c r="F68">
        <f t="shared" si="13"/>
        <v>6972.2702639999998</v>
      </c>
      <c r="G68">
        <f>$G$84</f>
        <v>53.948416029310721</v>
      </c>
      <c r="H68">
        <f>$G$85</f>
        <v>193.90060463735605</v>
      </c>
      <c r="I68">
        <f>$E$80</f>
        <v>123.92451033333339</v>
      </c>
      <c r="J68">
        <f t="shared" si="12"/>
        <v>1.6861981164015751</v>
      </c>
      <c r="O68">
        <f t="shared" si="11"/>
        <v>1.0171511841073748</v>
      </c>
      <c r="Y68" s="2"/>
    </row>
    <row r="69" spans="2:25" s="10" customFormat="1" x14ac:dyDescent="0.25">
      <c r="B69" s="1">
        <v>72</v>
      </c>
      <c r="C69" s="10">
        <v>6914.8227539999998</v>
      </c>
      <c r="D69" s="10">
        <v>7046.5229490000002</v>
      </c>
      <c r="E69" s="5">
        <f t="shared" si="9"/>
        <v>131.70019500000035</v>
      </c>
      <c r="F69">
        <f t="shared" ref="F69:F79" si="15">AVERAGE(C69,D69)</f>
        <v>6980.6728514999995</v>
      </c>
      <c r="G69">
        <f>$G$84</f>
        <v>53.948416029310721</v>
      </c>
      <c r="H69">
        <f>$G$85</f>
        <v>193.90060463735605</v>
      </c>
      <c r="I69">
        <f>$E$80</f>
        <v>123.92451033333339</v>
      </c>
      <c r="J69">
        <f t="shared" ref="J69:J79" si="16">(E69/D69)*100</f>
        <v>1.8690096655214958</v>
      </c>
      <c r="O69">
        <f t="shared" si="11"/>
        <v>1.01904606953574</v>
      </c>
      <c r="Y69" s="2"/>
    </row>
    <row r="70" spans="2:25" s="10" customFormat="1" x14ac:dyDescent="0.25">
      <c r="B70" s="1">
        <v>73</v>
      </c>
      <c r="C70" s="10">
        <v>6907.7578130000002</v>
      </c>
      <c r="D70" s="10">
        <v>7048.6655270000001</v>
      </c>
      <c r="E70" s="5">
        <f t="shared" ref="E70:E77" si="17">D70-C70</f>
        <v>140.90771399999994</v>
      </c>
      <c r="F70">
        <f t="shared" ref="F70:F77" si="18">AVERAGE(C70,D70)</f>
        <v>6978.2116700000006</v>
      </c>
      <c r="G70">
        <f>$G$84</f>
        <v>53.948416029310721</v>
      </c>
      <c r="H70">
        <f>$G$85</f>
        <v>193.90060463735605</v>
      </c>
      <c r="I70">
        <f>$E$80</f>
        <v>123.92451033333339</v>
      </c>
      <c r="J70">
        <f t="shared" ref="J70:J77" si="19">(E70/D70)*100</f>
        <v>1.9990693764692227</v>
      </c>
      <c r="O70">
        <f t="shared" si="11"/>
        <v>1.0203984733996927</v>
      </c>
      <c r="Y70" s="2"/>
    </row>
    <row r="71" spans="2:25" s="10" customFormat="1" x14ac:dyDescent="0.25">
      <c r="B71" s="1">
        <v>74</v>
      </c>
      <c r="C71" s="10">
        <v>6899.7036129999997</v>
      </c>
      <c r="D71" s="10">
        <v>7033.3833009999998</v>
      </c>
      <c r="E71" s="5">
        <f t="shared" si="17"/>
        <v>133.67968800000017</v>
      </c>
      <c r="F71">
        <f t="shared" si="18"/>
        <v>6966.5434569999998</v>
      </c>
      <c r="G71">
        <f>$G$84</f>
        <v>53.948416029310721</v>
      </c>
      <c r="H71">
        <f>$G$85</f>
        <v>193.90060463735605</v>
      </c>
      <c r="I71">
        <f>$E$80</f>
        <v>123.92451033333339</v>
      </c>
      <c r="J71">
        <f t="shared" si="19"/>
        <v>1.9006455681292631</v>
      </c>
      <c r="O71">
        <f t="shared" si="11"/>
        <v>1.0193747000593083</v>
      </c>
      <c r="Y71" s="2"/>
    </row>
    <row r="72" spans="2:25" s="10" customFormat="1" x14ac:dyDescent="0.25">
      <c r="B72" s="1">
        <v>75</v>
      </c>
      <c r="C72" s="10">
        <v>6897.3188479999999</v>
      </c>
      <c r="D72" s="10">
        <v>7035.498047</v>
      </c>
      <c r="E72" s="5">
        <f t="shared" si="17"/>
        <v>138.17919900000015</v>
      </c>
      <c r="F72">
        <f t="shared" si="18"/>
        <v>6966.4084475</v>
      </c>
      <c r="G72">
        <f>$G$84</f>
        <v>53.948416029310721</v>
      </c>
      <c r="H72">
        <f>$G$85</f>
        <v>193.90060463735605</v>
      </c>
      <c r="I72">
        <f>$E$80</f>
        <v>123.92451033333339</v>
      </c>
      <c r="J72">
        <f t="shared" si="19"/>
        <v>1.9640286739745598</v>
      </c>
      <c r="O72">
        <f t="shared" si="11"/>
        <v>1.0200337554410823</v>
      </c>
      <c r="Y72" s="2"/>
    </row>
    <row r="73" spans="2:25" s="10" customFormat="1" x14ac:dyDescent="0.25">
      <c r="B73" s="1">
        <v>76</v>
      </c>
      <c r="C73" s="10">
        <v>6589.71875</v>
      </c>
      <c r="D73" s="10">
        <v>6726.8774409999996</v>
      </c>
      <c r="E73" s="5">
        <f t="shared" si="17"/>
        <v>137.15869099999964</v>
      </c>
      <c r="F73">
        <f t="shared" si="18"/>
        <v>6658.2980955000003</v>
      </c>
      <c r="G73">
        <f>$G$84</f>
        <v>53.948416029310721</v>
      </c>
      <c r="H73">
        <f>$G$85</f>
        <v>193.90060463735605</v>
      </c>
      <c r="I73">
        <f>$E$80</f>
        <v>123.92451033333339</v>
      </c>
      <c r="J73">
        <f t="shared" si="19"/>
        <v>2.0389652138453411</v>
      </c>
      <c r="O73">
        <f t="shared" si="11"/>
        <v>1.0208140432397057</v>
      </c>
      <c r="Y73" s="2"/>
    </row>
    <row r="74" spans="2:25" s="10" customFormat="1" x14ac:dyDescent="0.25">
      <c r="B74" s="1">
        <v>77</v>
      </c>
      <c r="C74" s="10">
        <v>6590.9482420000004</v>
      </c>
      <c r="D74" s="10">
        <v>6761.8081050000001</v>
      </c>
      <c r="E74" s="5">
        <f t="shared" si="17"/>
        <v>170.85986299999968</v>
      </c>
      <c r="F74">
        <f t="shared" si="18"/>
        <v>6676.3781735000002</v>
      </c>
      <c r="G74">
        <f>$G$84</f>
        <v>53.948416029310721</v>
      </c>
      <c r="H74">
        <f>$G$85</f>
        <v>193.90060463735605</v>
      </c>
      <c r="I74">
        <f>$E$80</f>
        <v>123.92451033333339</v>
      </c>
      <c r="J74">
        <f t="shared" si="19"/>
        <v>2.5268369102882087</v>
      </c>
      <c r="O74">
        <f t="shared" si="11"/>
        <v>1.0259234114313349</v>
      </c>
      <c r="Y74" s="2"/>
    </row>
    <row r="75" spans="2:25" s="10" customFormat="1" x14ac:dyDescent="0.25">
      <c r="B75" s="1">
        <v>78</v>
      </c>
      <c r="C75" s="10">
        <v>6598.046875</v>
      </c>
      <c r="D75" s="10">
        <v>6693.8227539999998</v>
      </c>
      <c r="E75" s="5">
        <f t="shared" si="17"/>
        <v>95.775878999999804</v>
      </c>
      <c r="F75">
        <f t="shared" si="18"/>
        <v>6645.9348145000004</v>
      </c>
      <c r="G75">
        <f>$G$84</f>
        <v>53.948416029310721</v>
      </c>
      <c r="H75">
        <f>$G$85</f>
        <v>193.90060463735605</v>
      </c>
      <c r="I75">
        <f>$E$80</f>
        <v>123.92451033333339</v>
      </c>
      <c r="J75">
        <f t="shared" si="19"/>
        <v>1.4308099051885923</v>
      </c>
      <c r="O75">
        <f t="shared" si="11"/>
        <v>1.0145157924480492</v>
      </c>
      <c r="Y75" s="2"/>
    </row>
    <row r="76" spans="2:25" s="10" customFormat="1" x14ac:dyDescent="0.25">
      <c r="B76" s="1">
        <v>79</v>
      </c>
      <c r="C76" s="10">
        <v>6593.189453</v>
      </c>
      <c r="D76" s="10">
        <v>6709.8217770000001</v>
      </c>
      <c r="E76" s="5">
        <f t="shared" si="17"/>
        <v>116.63232400000015</v>
      </c>
      <c r="F76">
        <f t="shared" si="18"/>
        <v>6651.505615</v>
      </c>
      <c r="G76">
        <f>$G$84</f>
        <v>53.948416029310721</v>
      </c>
      <c r="H76">
        <f>$G$85</f>
        <v>193.90060463735605</v>
      </c>
      <c r="I76">
        <f>$E$80</f>
        <v>123.92451033333339</v>
      </c>
      <c r="J76">
        <f t="shared" si="19"/>
        <v>1.7382328156582891</v>
      </c>
      <c r="O76">
        <f t="shared" si="11"/>
        <v>1.0176898183847773</v>
      </c>
      <c r="Y76" s="2"/>
    </row>
    <row r="77" spans="2:25" s="10" customFormat="1" x14ac:dyDescent="0.25">
      <c r="B77" s="1">
        <v>80</v>
      </c>
      <c r="C77" s="10">
        <v>6589.6503910000001</v>
      </c>
      <c r="D77" s="10">
        <v>6709.3681640000004</v>
      </c>
      <c r="E77" s="5">
        <f t="shared" si="17"/>
        <v>119.71777300000031</v>
      </c>
      <c r="F77">
        <f t="shared" si="18"/>
        <v>6649.5092775000003</v>
      </c>
      <c r="G77">
        <f>$G$84</f>
        <v>53.948416029310721</v>
      </c>
      <c r="H77">
        <f>$G$85</f>
        <v>193.90060463735605</v>
      </c>
      <c r="I77">
        <f>$E$80</f>
        <v>123.92451033333339</v>
      </c>
      <c r="J77">
        <f t="shared" si="19"/>
        <v>1.7843375124704262</v>
      </c>
      <c r="O77">
        <f t="shared" si="11"/>
        <v>1.018167545453323</v>
      </c>
      <c r="Y77" s="2"/>
    </row>
    <row r="78" spans="2:25" s="10" customFormat="1" x14ac:dyDescent="0.25">
      <c r="B78" s="1">
        <v>82</v>
      </c>
      <c r="C78" s="10">
        <v>6572.2353519999997</v>
      </c>
      <c r="D78" s="10">
        <v>6761.2553710000002</v>
      </c>
      <c r="E78" s="5">
        <f t="shared" si="9"/>
        <v>189.0200190000005</v>
      </c>
      <c r="F78">
        <f t="shared" si="15"/>
        <v>6666.7453614999995</v>
      </c>
      <c r="G78">
        <f>$G$84</f>
        <v>53.948416029310721</v>
      </c>
      <c r="H78">
        <f>$G$85</f>
        <v>193.90060463735605</v>
      </c>
      <c r="I78">
        <f>$E$80</f>
        <v>123.92451033333339</v>
      </c>
      <c r="J78">
        <f t="shared" si="16"/>
        <v>2.7956349616778953</v>
      </c>
      <c r="O78">
        <f t="shared" si="11"/>
        <v>1.028760384994807</v>
      </c>
      <c r="Y78" s="2"/>
    </row>
    <row r="79" spans="2:25" s="10" customFormat="1" x14ac:dyDescent="0.25">
      <c r="B79" s="1">
        <v>83</v>
      </c>
      <c r="C79" s="10">
        <v>6577.859375</v>
      </c>
      <c r="D79" s="10">
        <v>6746.3344729999999</v>
      </c>
      <c r="E79" s="5">
        <f t="shared" si="9"/>
        <v>168.47509799999989</v>
      </c>
      <c r="F79">
        <f t="shared" si="15"/>
        <v>6662.0969239999995</v>
      </c>
      <c r="G79">
        <f>$G$84</f>
        <v>53.948416029310721</v>
      </c>
      <c r="H79">
        <f>$G$85</f>
        <v>193.90060463735605</v>
      </c>
      <c r="I79">
        <f>$E$80</f>
        <v>123.92451033333339</v>
      </c>
      <c r="J79" s="18">
        <f t="shared" si="16"/>
        <v>2.4972835052022169</v>
      </c>
      <c r="O79">
        <f t="shared" si="11"/>
        <v>1.0256124505550106</v>
      </c>
      <c r="Y79" s="2"/>
    </row>
    <row r="80" spans="2:25" s="9" customFormat="1" x14ac:dyDescent="0.25">
      <c r="B80" s="1">
        <f>COUNT(B2:B79)</f>
        <v>78</v>
      </c>
      <c r="E80" s="14">
        <f>AVERAGE(E2:E79)</f>
        <v>123.92451033333339</v>
      </c>
      <c r="F80" s="9" t="s">
        <v>0</v>
      </c>
      <c r="J80"/>
    </row>
    <row r="81" spans="1:33" x14ac:dyDescent="0.25">
      <c r="A81" s="2"/>
      <c r="E81" s="2">
        <f>STDEV(E2:E79)</f>
        <v>35.702088930623809</v>
      </c>
      <c r="F81" t="s">
        <v>1</v>
      </c>
      <c r="G81" s="10"/>
      <c r="H81" s="10"/>
    </row>
    <row r="83" spans="1:33" ht="15.75" thickBot="1" x14ac:dyDescent="0.3">
      <c r="F83" t="s">
        <v>4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3" x14ac:dyDescent="0.25">
      <c r="F84" s="7" t="s">
        <v>2</v>
      </c>
      <c r="G84" s="3">
        <f>E80-(1.96*E81)</f>
        <v>53.948416029310721</v>
      </c>
      <c r="H84" t="s">
        <v>17</v>
      </c>
      <c r="I84" s="1" t="s">
        <v>24</v>
      </c>
      <c r="J84" s="15">
        <f>E81/E80</f>
        <v>0.28809546097533067</v>
      </c>
      <c r="K84">
        <f>J84*1+0</f>
        <v>0.28809546097533067</v>
      </c>
      <c r="L84">
        <f>E80/800</f>
        <v>0.15490563791666673</v>
      </c>
      <c r="M84" t="s">
        <v>25</v>
      </c>
      <c r="N84">
        <f>Q91</f>
        <v>0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 ht="15.75" thickBot="1" x14ac:dyDescent="0.3">
      <c r="F85" s="8" t="s">
        <v>3</v>
      </c>
      <c r="G85" s="4">
        <f>E80+(1.96*E81)</f>
        <v>193.90060463735605</v>
      </c>
      <c r="H85" t="s">
        <v>18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x14ac:dyDescent="0.25"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x14ac:dyDescent="0.25">
      <c r="F87" t="s">
        <v>7</v>
      </c>
      <c r="P87">
        <f>(G84-G85)/2</f>
        <v>-69.976094304022666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x14ac:dyDescent="0.25">
      <c r="F88" s="11" t="s">
        <v>8</v>
      </c>
      <c r="G88">
        <f>((E81)^2)/B80</f>
        <v>16.341527615515012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x14ac:dyDescent="0.25">
      <c r="F89" s="11" t="s">
        <v>9</v>
      </c>
      <c r="G89">
        <f>((E81)^2)/(2*(B80-1))</f>
        <v>8.2768776234426689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x14ac:dyDescent="0.25">
      <c r="F90" s="12" t="s">
        <v>10</v>
      </c>
      <c r="G90" s="10" t="s">
        <v>11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x14ac:dyDescent="0.25">
      <c r="E91" s="11" t="s">
        <v>14</v>
      </c>
      <c r="F91" s="12" t="s">
        <v>12</v>
      </c>
      <c r="G91" s="10">
        <f>E81/(SQRT(B80))</f>
        <v>4.0424655367133324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ht="15.75" thickBot="1" x14ac:dyDescent="0.3">
      <c r="F92" s="13" t="s">
        <v>21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ht="15" customHeight="1" x14ac:dyDescent="0.25">
      <c r="F93" s="21" t="s">
        <v>15</v>
      </c>
      <c r="G93" s="3">
        <f>E80+(1.984*G91)</f>
        <v>131.94476195817265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ht="15.75" thickBot="1" x14ac:dyDescent="0.3">
      <c r="F94" s="22"/>
      <c r="G94" s="4">
        <f>E80-(1.984*G91)</f>
        <v>115.90425870849414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x14ac:dyDescent="0.25">
      <c r="F95" s="23" t="s">
        <v>13</v>
      </c>
      <c r="G95" s="25">
        <f>1.71*G91</f>
        <v>6.9126160677797985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ht="15.75" thickBot="1" x14ac:dyDescent="0.3">
      <c r="F96" s="24"/>
      <c r="G96" s="26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E97" t="s">
        <v>17</v>
      </c>
      <c r="F97" s="27" t="s">
        <v>16</v>
      </c>
      <c r="G97" s="3">
        <f>G84-(1.984*G95)</f>
        <v>40.233785750835601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ht="15.75" thickBot="1" x14ac:dyDescent="0.3">
      <c r="F98" s="28"/>
      <c r="G98" s="4">
        <f>G84+(1.984*G95)</f>
        <v>67.663046307785834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E99" t="s">
        <v>18</v>
      </c>
      <c r="F99" s="27" t="s">
        <v>19</v>
      </c>
      <c r="G99" s="3">
        <f>G85-(1.984*G95)</f>
        <v>180.18597435888094</v>
      </c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ht="15.75" thickBot="1" x14ac:dyDescent="0.3">
      <c r="F100" s="28"/>
      <c r="G100" s="4">
        <f>G85+(1.984*G95)</f>
        <v>207.61523491583117</v>
      </c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0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0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17"/>
      <c r="G106" s="17"/>
      <c r="H106" s="17"/>
      <c r="I106" s="17"/>
      <c r="J106" s="17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17"/>
      <c r="G107" s="17"/>
      <c r="H107" s="17"/>
      <c r="I107" s="17"/>
      <c r="J107" s="17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17"/>
      <c r="G110" s="17"/>
      <c r="H110" s="17"/>
      <c r="I110" s="17"/>
      <c r="J110" s="17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17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3:33" x14ac:dyDescent="0.25">
      <c r="AD124" s="10"/>
      <c r="AE124" s="10"/>
    </row>
  </sheetData>
  <mergeCells count="6">
    <mergeCell ref="F102:F103"/>
    <mergeCell ref="F93:F94"/>
    <mergeCell ref="F95:F96"/>
    <mergeCell ref="G95:G96"/>
    <mergeCell ref="F97:F98"/>
    <mergeCell ref="F99:F100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9"/>
  <sheetViews>
    <sheetView zoomScale="70" zoomScaleNormal="70" workbookViewId="0">
      <pane ySplit="4605" topLeftCell="A71" activePane="bottomLeft"/>
      <selection activeCell="E13" sqref="E13"/>
      <selection pane="bottomLeft" activeCell="D84" sqref="C2:D84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391.46975700000002</v>
      </c>
      <c r="D2" s="5">
        <v>392.864441</v>
      </c>
      <c r="E2" s="5">
        <f t="shared" ref="E2:E63" si="0">D2-C2</f>
        <v>1.3946839999999838</v>
      </c>
      <c r="F2">
        <f t="shared" ref="F2:F57" si="1">AVERAGE(C2,D2)</f>
        <v>392.16709900000001</v>
      </c>
      <c r="G2">
        <f>$G$89</f>
        <v>-1.7372405740717713</v>
      </c>
      <c r="H2">
        <f>$G$90</f>
        <v>4.1615783813006901</v>
      </c>
      <c r="I2">
        <f>$E$85</f>
        <v>1.2121689036144594</v>
      </c>
      <c r="J2">
        <f t="shared" ref="J2:J63" si="2">(E2/D2)*100</f>
        <v>0.35500387778795783</v>
      </c>
      <c r="O2">
        <f>D2/C2</f>
        <v>1.003562686452941</v>
      </c>
      <c r="Y2" s="5"/>
    </row>
    <row r="3" spans="2:26" x14ac:dyDescent="0.25">
      <c r="B3" s="1">
        <v>2</v>
      </c>
      <c r="C3" s="5">
        <v>391.43335000000002</v>
      </c>
      <c r="D3" s="5">
        <v>392.86834700000003</v>
      </c>
      <c r="E3" s="5">
        <f t="shared" si="0"/>
        <v>1.4349970000000098</v>
      </c>
      <c r="F3">
        <f t="shared" si="1"/>
        <v>392.15084850000005</v>
      </c>
      <c r="G3">
        <f>$G$89</f>
        <v>-1.7372405740717713</v>
      </c>
      <c r="H3">
        <f>$G$90</f>
        <v>4.1615783813006901</v>
      </c>
      <c r="I3">
        <f>$E$85</f>
        <v>1.2121689036144594</v>
      </c>
      <c r="J3">
        <f t="shared" si="2"/>
        <v>0.36526154650988202</v>
      </c>
      <c r="L3" s="16"/>
      <c r="O3">
        <f t="shared" ref="O3:O64" si="3">D3/C3</f>
        <v>1.0036660059752192</v>
      </c>
      <c r="Y3" s="5"/>
    </row>
    <row r="4" spans="2:26" x14ac:dyDescent="0.25">
      <c r="B4" s="1">
        <v>3</v>
      </c>
      <c r="C4" s="5">
        <v>391.52365099999997</v>
      </c>
      <c r="D4" s="5">
        <v>392.74414100000001</v>
      </c>
      <c r="E4" s="5">
        <f t="shared" si="0"/>
        <v>1.2204900000000407</v>
      </c>
      <c r="F4">
        <f t="shared" si="1"/>
        <v>392.13389599999999</v>
      </c>
      <c r="G4">
        <f>$G$89</f>
        <v>-1.7372405740717713</v>
      </c>
      <c r="H4">
        <f>$G$90</f>
        <v>4.1615783813006901</v>
      </c>
      <c r="I4">
        <f>$E$85</f>
        <v>1.2121689036144594</v>
      </c>
      <c r="J4">
        <f t="shared" si="2"/>
        <v>0.31075956903964119</v>
      </c>
      <c r="O4">
        <f t="shared" si="3"/>
        <v>1.0031172829454433</v>
      </c>
      <c r="Y4" s="5"/>
    </row>
    <row r="5" spans="2:26" x14ac:dyDescent="0.25">
      <c r="B5" s="1">
        <v>4</v>
      </c>
      <c r="C5" s="5">
        <v>393.66326900000001</v>
      </c>
      <c r="D5" s="5">
        <v>393.41949499999998</v>
      </c>
      <c r="E5" s="5">
        <f t="shared" si="0"/>
        <v>-0.24377400000003036</v>
      </c>
      <c r="F5">
        <f t="shared" si="1"/>
        <v>393.541382</v>
      </c>
      <c r="G5">
        <f>$G$89</f>
        <v>-1.7372405740717713</v>
      </c>
      <c r="H5">
        <f>$G$90</f>
        <v>4.1615783813006901</v>
      </c>
      <c r="I5">
        <f>$E$85</f>
        <v>1.2121689036144594</v>
      </c>
      <c r="J5">
        <f t="shared" si="2"/>
        <v>-6.1962867396805128E-2</v>
      </c>
      <c r="O5">
        <f t="shared" si="3"/>
        <v>0.99938075502797286</v>
      </c>
      <c r="Y5" s="5"/>
    </row>
    <row r="6" spans="2:26" x14ac:dyDescent="0.25">
      <c r="B6" s="1">
        <v>5</v>
      </c>
      <c r="C6" s="5">
        <v>393.12100199999998</v>
      </c>
      <c r="D6" s="5">
        <v>393.48709100000002</v>
      </c>
      <c r="E6" s="5">
        <f t="shared" si="0"/>
        <v>0.36608900000004496</v>
      </c>
      <c r="F6">
        <f t="shared" si="1"/>
        <v>393.30404650000003</v>
      </c>
      <c r="G6">
        <f>$G$89</f>
        <v>-1.7372405740717713</v>
      </c>
      <c r="H6">
        <f>$G$90</f>
        <v>4.1615783813006901</v>
      </c>
      <c r="I6">
        <f>$E$85</f>
        <v>1.2121689036144594</v>
      </c>
      <c r="J6">
        <f t="shared" si="2"/>
        <v>9.3037105504445869E-2</v>
      </c>
      <c r="O6">
        <f t="shared" si="3"/>
        <v>1.0009312374514145</v>
      </c>
      <c r="Y6" s="5"/>
    </row>
    <row r="7" spans="2:26" x14ac:dyDescent="0.25">
      <c r="B7" s="1">
        <v>6</v>
      </c>
      <c r="C7" s="5">
        <v>393.07858299999998</v>
      </c>
      <c r="D7" s="5">
        <v>393.07827800000001</v>
      </c>
      <c r="E7" s="5">
        <f t="shared" si="0"/>
        <v>-3.0499999996891347E-4</v>
      </c>
      <c r="F7">
        <f t="shared" si="1"/>
        <v>393.07843049999997</v>
      </c>
      <c r="G7">
        <f>$G$89</f>
        <v>-1.7372405740717713</v>
      </c>
      <c r="H7">
        <f>$G$90</f>
        <v>4.1615783813006901</v>
      </c>
      <c r="I7">
        <f>$E$85</f>
        <v>1.2121689036144594</v>
      </c>
      <c r="J7">
        <f t="shared" si="2"/>
        <v>-7.7592687522894219E-5</v>
      </c>
      <c r="O7">
        <f t="shared" si="3"/>
        <v>0.99999922407372688</v>
      </c>
      <c r="Y7" s="5"/>
    </row>
    <row r="8" spans="2:26" x14ac:dyDescent="0.25">
      <c r="B8" s="1">
        <v>7</v>
      </c>
      <c r="C8" s="5">
        <v>391.69430499999999</v>
      </c>
      <c r="D8" s="5">
        <v>392.99249300000002</v>
      </c>
      <c r="E8" s="5">
        <f t="shared" si="0"/>
        <v>1.2981880000000388</v>
      </c>
      <c r="F8">
        <f t="shared" si="1"/>
        <v>392.34339899999998</v>
      </c>
      <c r="G8">
        <f>$G$89</f>
        <v>-1.7372405740717713</v>
      </c>
      <c r="H8">
        <f>$G$90</f>
        <v>4.1615783813006901</v>
      </c>
      <c r="I8">
        <f>$E$85</f>
        <v>1.2121689036144594</v>
      </c>
      <c r="J8">
        <f t="shared" si="2"/>
        <v>0.33033404533761379</v>
      </c>
      <c r="O8">
        <f t="shared" si="3"/>
        <v>1.0033142886772379</v>
      </c>
      <c r="Y8" s="5"/>
    </row>
    <row r="9" spans="2:26" x14ac:dyDescent="0.25">
      <c r="B9" s="1">
        <v>8</v>
      </c>
      <c r="C9" s="5">
        <v>394.8125</v>
      </c>
      <c r="D9" s="5">
        <v>393.289581</v>
      </c>
      <c r="E9" s="5">
        <f t="shared" si="0"/>
        <v>-1.5229190000000017</v>
      </c>
      <c r="F9">
        <f t="shared" si="1"/>
        <v>394.0510405</v>
      </c>
      <c r="G9">
        <f>$G$89</f>
        <v>-1.7372405740717713</v>
      </c>
      <c r="H9">
        <f>$G$90</f>
        <v>4.1615783813006901</v>
      </c>
      <c r="I9">
        <f>$E$85</f>
        <v>1.2121689036144594</v>
      </c>
      <c r="J9">
        <f t="shared" si="2"/>
        <v>-0.38722586958132554</v>
      </c>
      <c r="O9">
        <f t="shared" si="3"/>
        <v>0.99614267785341137</v>
      </c>
      <c r="Y9" s="5"/>
    </row>
    <row r="10" spans="2:26" x14ac:dyDescent="0.25">
      <c r="B10" s="1">
        <v>9</v>
      </c>
      <c r="C10" s="5">
        <v>395.09906000000001</v>
      </c>
      <c r="D10" s="5">
        <v>392.62939499999999</v>
      </c>
      <c r="E10" s="5">
        <f t="shared" si="0"/>
        <v>-2.4696650000000204</v>
      </c>
      <c r="F10">
        <f t="shared" si="1"/>
        <v>393.86422749999997</v>
      </c>
      <c r="G10">
        <f>$G$89</f>
        <v>-1.7372405740717713</v>
      </c>
      <c r="H10">
        <f>$G$90</f>
        <v>4.1615783813006901</v>
      </c>
      <c r="I10">
        <f>$E$85</f>
        <v>1.2121689036144594</v>
      </c>
      <c r="J10">
        <f t="shared" si="2"/>
        <v>-0.62900664887814128</v>
      </c>
      <c r="O10">
        <f t="shared" si="3"/>
        <v>0.9937492511371705</v>
      </c>
      <c r="Y10" s="5"/>
    </row>
    <row r="11" spans="2:26" x14ac:dyDescent="0.25">
      <c r="B11" s="1">
        <v>10</v>
      </c>
      <c r="C11" s="5">
        <v>379.94476300000002</v>
      </c>
      <c r="D11" s="5">
        <v>380.41833500000001</v>
      </c>
      <c r="E11" s="5">
        <f t="shared" si="0"/>
        <v>0.47357199999999011</v>
      </c>
      <c r="F11">
        <f t="shared" si="1"/>
        <v>380.18154900000002</v>
      </c>
      <c r="G11">
        <f>$G$89</f>
        <v>-1.7372405740717713</v>
      </c>
      <c r="H11">
        <f>$G$90</f>
        <v>4.1615783813006901</v>
      </c>
      <c r="I11">
        <f>$E$85</f>
        <v>1.2121689036144594</v>
      </c>
      <c r="J11">
        <f t="shared" si="2"/>
        <v>0.12448716489965976</v>
      </c>
      <c r="O11">
        <f t="shared" si="3"/>
        <v>1.0012464232860081</v>
      </c>
      <c r="Y11" s="5"/>
    </row>
    <row r="12" spans="2:26" x14ac:dyDescent="0.25">
      <c r="B12" s="1">
        <v>11</v>
      </c>
      <c r="C12" s="5">
        <v>383.84023999999999</v>
      </c>
      <c r="D12" s="5">
        <v>381.76077299999997</v>
      </c>
      <c r="E12" s="5">
        <f t="shared" si="0"/>
        <v>-2.0794670000000224</v>
      </c>
      <c r="F12">
        <f t="shared" si="1"/>
        <v>382.80050649999998</v>
      </c>
      <c r="G12">
        <f>$G$89</f>
        <v>-1.7372405740717713</v>
      </c>
      <c r="H12">
        <f>$G$90</f>
        <v>4.1615783813006901</v>
      </c>
      <c r="I12">
        <f>$E$85</f>
        <v>1.2121689036144594</v>
      </c>
      <c r="J12">
        <f t="shared" si="2"/>
        <v>-0.54470420930335406</v>
      </c>
      <c r="O12">
        <f t="shared" si="3"/>
        <v>0.99458246743488898</v>
      </c>
      <c r="Y12" s="5"/>
    </row>
    <row r="13" spans="2:26" x14ac:dyDescent="0.25">
      <c r="B13" s="1">
        <v>12</v>
      </c>
      <c r="C13" s="5">
        <v>382.37133799999998</v>
      </c>
      <c r="D13" s="5">
        <v>382.127838</v>
      </c>
      <c r="E13" s="5">
        <f t="shared" si="0"/>
        <v>-0.24349999999998317</v>
      </c>
      <c r="F13">
        <f t="shared" si="1"/>
        <v>382.24958800000002</v>
      </c>
      <c r="G13">
        <f>$G$89</f>
        <v>-1.7372405740717713</v>
      </c>
      <c r="H13">
        <f>$G$90</f>
        <v>4.1615783813006901</v>
      </c>
      <c r="I13">
        <f>$E$85</f>
        <v>1.2121689036144594</v>
      </c>
      <c r="J13">
        <f t="shared" si="2"/>
        <v>-6.3722130602791402E-2</v>
      </c>
      <c r="O13">
        <f t="shared" si="3"/>
        <v>0.99936318448638539</v>
      </c>
      <c r="Y13" s="5"/>
    </row>
    <row r="14" spans="2:26" x14ac:dyDescent="0.25">
      <c r="B14" s="1">
        <v>13</v>
      </c>
      <c r="C14" s="5">
        <v>382.25787400000002</v>
      </c>
      <c r="D14" s="5">
        <v>381.87127700000002</v>
      </c>
      <c r="E14" s="5">
        <f t="shared" si="0"/>
        <v>-0.38659699999999475</v>
      </c>
      <c r="F14">
        <f t="shared" si="1"/>
        <v>382.06457550000005</v>
      </c>
      <c r="G14">
        <f>$G$89</f>
        <v>-1.7372405740717713</v>
      </c>
      <c r="H14">
        <f>$G$90</f>
        <v>4.1615783813006901</v>
      </c>
      <c r="I14">
        <f>$E$85</f>
        <v>1.2121689036144594</v>
      </c>
      <c r="J14">
        <f t="shared" si="2"/>
        <v>-0.10123751726946323</v>
      </c>
      <c r="O14">
        <f t="shared" si="3"/>
        <v>0.99898864869425819</v>
      </c>
      <c r="Y14" s="5"/>
    </row>
    <row r="15" spans="2:26" x14ac:dyDescent="0.25">
      <c r="B15" s="1">
        <v>14</v>
      </c>
      <c r="C15" s="5">
        <v>384.305115</v>
      </c>
      <c r="D15" s="5">
        <v>380.93279999999999</v>
      </c>
      <c r="E15" s="5">
        <f t="shared" si="0"/>
        <v>-3.3723150000000146</v>
      </c>
      <c r="F15">
        <f t="shared" si="1"/>
        <v>382.61895749999996</v>
      </c>
      <c r="G15">
        <f>$G$89</f>
        <v>-1.7372405740717713</v>
      </c>
      <c r="H15">
        <f>$G$90</f>
        <v>4.1615783813006901</v>
      </c>
      <c r="I15">
        <f>$E$85</f>
        <v>1.2121689036144594</v>
      </c>
      <c r="J15">
        <f t="shared" si="2"/>
        <v>-0.88527819079901093</v>
      </c>
      <c r="O15">
        <f t="shared" si="3"/>
        <v>0.99122490211976488</v>
      </c>
      <c r="Y15" s="5"/>
    </row>
    <row r="16" spans="2:26" x14ac:dyDescent="0.25">
      <c r="B16" s="1">
        <v>15</v>
      </c>
      <c r="C16">
        <v>382.63360599999999</v>
      </c>
      <c r="D16">
        <v>381.60238600000002</v>
      </c>
      <c r="E16" s="5">
        <f t="shared" si="0"/>
        <v>-1.0312199999999621</v>
      </c>
      <c r="F16">
        <f t="shared" si="1"/>
        <v>382.11799600000001</v>
      </c>
      <c r="G16">
        <f>$G$89</f>
        <v>-1.7372405740717713</v>
      </c>
      <c r="H16">
        <f>$G$90</f>
        <v>4.1615783813006901</v>
      </c>
      <c r="I16">
        <f>$E$85</f>
        <v>1.2121689036144594</v>
      </c>
      <c r="J16">
        <f t="shared" si="2"/>
        <v>-0.27023415938493683</v>
      </c>
      <c r="O16">
        <f t="shared" si="3"/>
        <v>0.99730494137517034</v>
      </c>
      <c r="Y16" s="5"/>
    </row>
    <row r="17" spans="2:25" x14ac:dyDescent="0.25">
      <c r="B17" s="1">
        <v>16</v>
      </c>
      <c r="C17">
        <v>383.09310900000003</v>
      </c>
      <c r="D17">
        <v>382.364014</v>
      </c>
      <c r="E17" s="5">
        <f t="shared" si="0"/>
        <v>-0.72909500000002936</v>
      </c>
      <c r="F17">
        <f t="shared" si="1"/>
        <v>382.72856150000001</v>
      </c>
      <c r="G17">
        <f>$G$89</f>
        <v>-1.7372405740717713</v>
      </c>
      <c r="H17">
        <f>$G$90</f>
        <v>4.1615783813006901</v>
      </c>
      <c r="I17">
        <f>$E$85</f>
        <v>1.2121689036144594</v>
      </c>
      <c r="J17">
        <f t="shared" si="2"/>
        <v>-0.19068086255628369</v>
      </c>
      <c r="O17">
        <f t="shared" si="3"/>
        <v>0.99809682037376446</v>
      </c>
      <c r="Y17" s="5"/>
    </row>
    <row r="18" spans="2:25" x14ac:dyDescent="0.25">
      <c r="B18" s="1">
        <v>17</v>
      </c>
      <c r="C18">
        <v>348.23098800000002</v>
      </c>
      <c r="D18">
        <v>346.802277</v>
      </c>
      <c r="E18" s="5">
        <f t="shared" si="0"/>
        <v>-1.4287110000000212</v>
      </c>
      <c r="F18">
        <f t="shared" si="1"/>
        <v>347.51663250000001</v>
      </c>
      <c r="G18">
        <f>$G$89</f>
        <v>-1.7372405740717713</v>
      </c>
      <c r="H18">
        <f>$G$90</f>
        <v>4.1615783813006901</v>
      </c>
      <c r="I18">
        <f>$E$85</f>
        <v>1.2121689036144594</v>
      </c>
      <c r="J18">
        <f t="shared" si="2"/>
        <v>-0.41196701831344118</v>
      </c>
      <c r="O18">
        <f t="shared" si="3"/>
        <v>0.99589723186840562</v>
      </c>
      <c r="Y18" s="5"/>
    </row>
    <row r="19" spans="2:25" x14ac:dyDescent="0.25">
      <c r="B19" s="1">
        <v>18</v>
      </c>
      <c r="C19">
        <v>348.40872200000001</v>
      </c>
      <c r="D19">
        <v>348.343842</v>
      </c>
      <c r="E19" s="5">
        <f t="shared" si="0"/>
        <v>-6.488000000001648E-2</v>
      </c>
      <c r="F19">
        <f t="shared" si="1"/>
        <v>348.376282</v>
      </c>
      <c r="G19">
        <f>$G$89</f>
        <v>-1.7372405740717713</v>
      </c>
      <c r="H19">
        <f>$G$90</f>
        <v>4.1615783813006901</v>
      </c>
      <c r="I19">
        <f>$E$85</f>
        <v>1.2121689036144594</v>
      </c>
      <c r="J19">
        <f t="shared" si="2"/>
        <v>-1.8625275425427638E-2</v>
      </c>
      <c r="O19">
        <f t="shared" si="3"/>
        <v>0.99981378192937431</v>
      </c>
      <c r="Y19" s="5"/>
    </row>
    <row r="20" spans="2:25" x14ac:dyDescent="0.25">
      <c r="B20" s="1">
        <v>19</v>
      </c>
      <c r="C20">
        <v>347.42089800000002</v>
      </c>
      <c r="D20">
        <v>347.39407299999999</v>
      </c>
      <c r="E20" s="5">
        <f t="shared" si="0"/>
        <v>-2.6825000000030741E-2</v>
      </c>
      <c r="F20">
        <f t="shared" si="1"/>
        <v>347.40748550000001</v>
      </c>
      <c r="G20">
        <f>$G$89</f>
        <v>-1.7372405740717713</v>
      </c>
      <c r="H20">
        <f>$G$90</f>
        <v>4.1615783813006901</v>
      </c>
      <c r="I20">
        <f>$E$85</f>
        <v>1.2121689036144594</v>
      </c>
      <c r="J20">
        <f t="shared" si="2"/>
        <v>-7.721778258442176E-3</v>
      </c>
      <c r="O20">
        <f t="shared" si="3"/>
        <v>0.99992278817954117</v>
      </c>
      <c r="Y20" s="5"/>
    </row>
    <row r="21" spans="2:25" x14ac:dyDescent="0.25">
      <c r="B21" s="1">
        <v>20</v>
      </c>
      <c r="C21">
        <v>346.33904999999999</v>
      </c>
      <c r="D21">
        <v>347.29150399999997</v>
      </c>
      <c r="E21" s="5">
        <f t="shared" si="0"/>
        <v>0.95245399999998881</v>
      </c>
      <c r="F21">
        <f t="shared" si="1"/>
        <v>346.81527699999998</v>
      </c>
      <c r="G21">
        <f>$G$89</f>
        <v>-1.7372405740717713</v>
      </c>
      <c r="H21">
        <f>$G$90</f>
        <v>4.1615783813006901</v>
      </c>
      <c r="I21">
        <f>$E$85</f>
        <v>1.2121689036144594</v>
      </c>
      <c r="J21">
        <f t="shared" si="2"/>
        <v>0.27425203007557269</v>
      </c>
      <c r="O21">
        <f t="shared" si="3"/>
        <v>1.0027500624027235</v>
      </c>
      <c r="Y21" s="5"/>
    </row>
    <row r="22" spans="2:25" x14ac:dyDescent="0.25">
      <c r="B22" s="1">
        <v>21</v>
      </c>
      <c r="C22">
        <v>347.105682</v>
      </c>
      <c r="D22">
        <v>346.91030899999998</v>
      </c>
      <c r="E22" s="5">
        <f t="shared" si="0"/>
        <v>-0.19537300000001778</v>
      </c>
      <c r="F22">
        <f t="shared" si="1"/>
        <v>347.00799549999999</v>
      </c>
      <c r="G22">
        <f>$G$89</f>
        <v>-1.7372405740717713</v>
      </c>
      <c r="H22">
        <f>$G$90</f>
        <v>4.1615783813006901</v>
      </c>
      <c r="I22">
        <f>$E$85</f>
        <v>1.2121689036144594</v>
      </c>
      <c r="J22">
        <f t="shared" si="2"/>
        <v>-5.6318015040601688E-2</v>
      </c>
      <c r="O22">
        <f t="shared" si="3"/>
        <v>0.99943713684295143</v>
      </c>
      <c r="Y22" s="5"/>
    </row>
    <row r="23" spans="2:25" x14ac:dyDescent="0.25">
      <c r="B23" s="1">
        <v>22</v>
      </c>
      <c r="C23">
        <v>347.82598899999999</v>
      </c>
      <c r="D23">
        <v>346.890625</v>
      </c>
      <c r="E23" s="5">
        <f t="shared" si="0"/>
        <v>-0.93536399999999276</v>
      </c>
      <c r="F23">
        <f t="shared" si="1"/>
        <v>347.35830699999997</v>
      </c>
      <c r="G23">
        <f>$G$89</f>
        <v>-1.7372405740717713</v>
      </c>
      <c r="H23">
        <f>$G$90</f>
        <v>4.1615783813006901</v>
      </c>
      <c r="I23">
        <f>$E$85</f>
        <v>1.2121689036144594</v>
      </c>
      <c r="J23">
        <f t="shared" si="2"/>
        <v>-0.26964234043511343</v>
      </c>
      <c r="O23">
        <f t="shared" si="3"/>
        <v>0.99731082774266189</v>
      </c>
      <c r="Y23" s="5"/>
    </row>
    <row r="24" spans="2:25" x14ac:dyDescent="0.25">
      <c r="B24" s="1">
        <v>23</v>
      </c>
      <c r="C24">
        <v>347.90939300000002</v>
      </c>
      <c r="D24">
        <v>347.20300300000002</v>
      </c>
      <c r="E24" s="5">
        <f t="shared" si="0"/>
        <v>-0.70638999999999896</v>
      </c>
      <c r="F24">
        <f t="shared" si="1"/>
        <v>347.55619799999999</v>
      </c>
      <c r="G24">
        <f>$G$89</f>
        <v>-1.7372405740717713</v>
      </c>
      <c r="H24">
        <f>$G$90</f>
        <v>4.1615783813006901</v>
      </c>
      <c r="I24">
        <f>$E$85</f>
        <v>1.2121689036144594</v>
      </c>
      <c r="J24">
        <f t="shared" si="2"/>
        <v>-0.20345158132172</v>
      </c>
      <c r="O24">
        <f t="shared" si="3"/>
        <v>0.99796961503709669</v>
      </c>
      <c r="Y24" s="5"/>
    </row>
    <row r="25" spans="2:25" x14ac:dyDescent="0.25">
      <c r="B25" s="1">
        <v>24</v>
      </c>
      <c r="C25">
        <v>347.97827100000001</v>
      </c>
      <c r="D25">
        <v>346.813782</v>
      </c>
      <c r="E25" s="5">
        <f t="shared" si="0"/>
        <v>-1.1644890000000032</v>
      </c>
      <c r="F25">
        <f t="shared" si="1"/>
        <v>347.3960265</v>
      </c>
      <c r="G25">
        <f>$G$89</f>
        <v>-1.7372405740717713</v>
      </c>
      <c r="H25">
        <f>$G$90</f>
        <v>4.1615783813006901</v>
      </c>
      <c r="I25">
        <f>$E$85</f>
        <v>1.2121689036144594</v>
      </c>
      <c r="J25">
        <f t="shared" si="2"/>
        <v>-0.33576779829355319</v>
      </c>
      <c r="O25">
        <f t="shared" si="3"/>
        <v>0.99665355829071289</v>
      </c>
      <c r="Y25" s="5"/>
    </row>
    <row r="26" spans="2:25" x14ac:dyDescent="0.25">
      <c r="B26" s="1">
        <v>25</v>
      </c>
      <c r="C26">
        <v>478.09439099999997</v>
      </c>
      <c r="D26">
        <v>479.26309199999997</v>
      </c>
      <c r="E26" s="5">
        <f t="shared" si="0"/>
        <v>1.1687009999999987</v>
      </c>
      <c r="F26">
        <f t="shared" si="1"/>
        <v>478.6787415</v>
      </c>
      <c r="G26">
        <f>$G$89</f>
        <v>-1.7372405740717713</v>
      </c>
      <c r="H26">
        <f>$G$90</f>
        <v>4.1615783813006901</v>
      </c>
      <c r="I26">
        <f>$E$85</f>
        <v>1.2121689036144594</v>
      </c>
      <c r="J26">
        <f t="shared" si="2"/>
        <v>0.24385374536622959</v>
      </c>
      <c r="O26">
        <f t="shared" si="3"/>
        <v>1.0024444984546994</v>
      </c>
      <c r="Y26" s="5"/>
    </row>
    <row r="27" spans="2:25" x14ac:dyDescent="0.25">
      <c r="B27" s="1">
        <v>26</v>
      </c>
      <c r="C27">
        <v>476.94808999999998</v>
      </c>
      <c r="D27">
        <v>480.301605</v>
      </c>
      <c r="E27" s="5">
        <f t="shared" si="0"/>
        <v>3.3535150000000158</v>
      </c>
      <c r="F27">
        <f t="shared" si="1"/>
        <v>478.62484749999999</v>
      </c>
      <c r="G27">
        <f>$G$89</f>
        <v>-1.7372405740717713</v>
      </c>
      <c r="H27">
        <f>$G$90</f>
        <v>4.1615783813006901</v>
      </c>
      <c r="I27">
        <f>$E$85</f>
        <v>1.2121689036144594</v>
      </c>
      <c r="J27">
        <f t="shared" si="2"/>
        <v>0.69821024229140694</v>
      </c>
      <c r="O27">
        <f t="shared" si="3"/>
        <v>1.0070311949461839</v>
      </c>
      <c r="Y27" s="5"/>
    </row>
    <row r="28" spans="2:25" x14ac:dyDescent="0.25">
      <c r="B28" s="1">
        <v>27</v>
      </c>
      <c r="C28">
        <v>476.97677599999997</v>
      </c>
      <c r="D28">
        <v>479.44396999999998</v>
      </c>
      <c r="E28" s="5">
        <f t="shared" si="0"/>
        <v>2.4671940000000063</v>
      </c>
      <c r="F28">
        <f t="shared" si="1"/>
        <v>478.210373</v>
      </c>
      <c r="G28">
        <f>$G$89</f>
        <v>-1.7372405740717713</v>
      </c>
      <c r="H28">
        <f>$G$90</f>
        <v>4.1615783813006901</v>
      </c>
      <c r="I28">
        <f>$E$85</f>
        <v>1.2121689036144594</v>
      </c>
      <c r="J28">
        <f t="shared" si="2"/>
        <v>0.51459485453534981</v>
      </c>
      <c r="O28">
        <f t="shared" si="3"/>
        <v>1.0051725663054085</v>
      </c>
      <c r="Y28" s="5"/>
    </row>
    <row r="29" spans="2:25" x14ac:dyDescent="0.25">
      <c r="B29" s="1">
        <v>28</v>
      </c>
      <c r="C29">
        <v>478.65991200000002</v>
      </c>
      <c r="D29">
        <v>478.25414999999998</v>
      </c>
      <c r="E29" s="5">
        <f t="shared" si="0"/>
        <v>-0.40576200000003837</v>
      </c>
      <c r="F29">
        <f t="shared" si="1"/>
        <v>478.45703100000003</v>
      </c>
      <c r="G29">
        <f>$G$89</f>
        <v>-1.7372405740717713</v>
      </c>
      <c r="H29">
        <f>$G$90</f>
        <v>4.1615783813006901</v>
      </c>
      <c r="I29">
        <f>$E$85</f>
        <v>1.2121689036144594</v>
      </c>
      <c r="J29">
        <f t="shared" si="2"/>
        <v>-8.4842337489395209E-2</v>
      </c>
      <c r="O29">
        <f t="shared" si="3"/>
        <v>0.99915229583713283</v>
      </c>
      <c r="Y29" s="5"/>
    </row>
    <row r="30" spans="2:25" x14ac:dyDescent="0.25">
      <c r="B30" s="1">
        <v>29</v>
      </c>
      <c r="C30">
        <v>478.83978300000001</v>
      </c>
      <c r="D30">
        <v>478.91467299999999</v>
      </c>
      <c r="E30" s="5">
        <f t="shared" si="0"/>
        <v>7.4889999999982138E-2</v>
      </c>
      <c r="F30">
        <f t="shared" si="1"/>
        <v>478.877228</v>
      </c>
      <c r="G30">
        <f>$G$89</f>
        <v>-1.7372405740717713</v>
      </c>
      <c r="H30">
        <f>$G$90</f>
        <v>4.1615783813006901</v>
      </c>
      <c r="I30">
        <f>$E$85</f>
        <v>1.2121689036144594</v>
      </c>
      <c r="J30">
        <f t="shared" si="2"/>
        <v>1.5637441118865478E-2</v>
      </c>
      <c r="O30">
        <f t="shared" si="3"/>
        <v>1.0001563988679696</v>
      </c>
      <c r="Y30" s="5"/>
    </row>
    <row r="31" spans="2:25" x14ac:dyDescent="0.25">
      <c r="B31" s="1">
        <v>30</v>
      </c>
      <c r="C31">
        <v>477.11273199999999</v>
      </c>
      <c r="D31">
        <v>478.04238900000001</v>
      </c>
      <c r="E31" s="5">
        <f t="shared" si="0"/>
        <v>0.92965700000002016</v>
      </c>
      <c r="F31">
        <f t="shared" si="1"/>
        <v>477.5775605</v>
      </c>
      <c r="G31">
        <f>$G$89</f>
        <v>-1.7372405740717713</v>
      </c>
      <c r="H31">
        <f>$G$90</f>
        <v>4.1615783813006901</v>
      </c>
      <c r="I31">
        <f>$E$85</f>
        <v>1.2121689036144594</v>
      </c>
      <c r="J31">
        <f t="shared" si="2"/>
        <v>0.19447166640279262</v>
      </c>
      <c r="O31">
        <f t="shared" si="3"/>
        <v>1.0019485059560305</v>
      </c>
      <c r="Y31" s="5"/>
    </row>
    <row r="32" spans="2:25" x14ac:dyDescent="0.25">
      <c r="B32" s="1">
        <v>31</v>
      </c>
      <c r="C32">
        <v>476.77093500000001</v>
      </c>
      <c r="D32">
        <v>477.85699499999998</v>
      </c>
      <c r="E32" s="5">
        <f t="shared" si="0"/>
        <v>1.0860599999999749</v>
      </c>
      <c r="F32">
        <f t="shared" si="1"/>
        <v>477.313965</v>
      </c>
      <c r="G32">
        <f>$G$89</f>
        <v>-1.7372405740717713</v>
      </c>
      <c r="H32">
        <f>$G$90</f>
        <v>4.1615783813006901</v>
      </c>
      <c r="I32">
        <f>$E$85</f>
        <v>1.2121689036144594</v>
      </c>
      <c r="J32">
        <f t="shared" si="2"/>
        <v>0.22727720036827648</v>
      </c>
      <c r="O32">
        <f t="shared" si="3"/>
        <v>1.0022779492629934</v>
      </c>
      <c r="Y32" s="5"/>
    </row>
    <row r="33" spans="2:25" x14ac:dyDescent="0.25">
      <c r="B33" s="1">
        <v>32</v>
      </c>
      <c r="C33">
        <v>479.442902</v>
      </c>
      <c r="D33">
        <v>478.66601600000001</v>
      </c>
      <c r="E33" s="5">
        <f t="shared" si="0"/>
        <v>-0.77688599999999042</v>
      </c>
      <c r="F33">
        <f t="shared" si="1"/>
        <v>479.05445900000001</v>
      </c>
      <c r="G33">
        <f>$G$89</f>
        <v>-1.7372405740717713</v>
      </c>
      <c r="H33">
        <f>$G$90</f>
        <v>4.1615783813006901</v>
      </c>
      <c r="I33">
        <f>$E$85</f>
        <v>1.2121689036144594</v>
      </c>
      <c r="J33">
        <f t="shared" si="2"/>
        <v>-0.16230230975912657</v>
      </c>
      <c r="O33">
        <f t="shared" si="3"/>
        <v>0.99837960683793792</v>
      </c>
      <c r="Y33" s="5"/>
    </row>
    <row r="34" spans="2:25" x14ac:dyDescent="0.25">
      <c r="B34" s="1">
        <v>33</v>
      </c>
      <c r="C34">
        <v>453.00070199999999</v>
      </c>
      <c r="D34">
        <v>454.34381100000002</v>
      </c>
      <c r="E34" s="5">
        <f t="shared" si="0"/>
        <v>1.3431090000000268</v>
      </c>
      <c r="F34">
        <f t="shared" si="1"/>
        <v>453.6722565</v>
      </c>
      <c r="G34">
        <f>$G$89</f>
        <v>-1.7372405740717713</v>
      </c>
      <c r="H34">
        <f>$G$90</f>
        <v>4.1615783813006901</v>
      </c>
      <c r="I34">
        <f>$E$85</f>
        <v>1.2121689036144594</v>
      </c>
      <c r="J34">
        <f t="shared" si="2"/>
        <v>0.29561511953775171</v>
      </c>
      <c r="O34">
        <f t="shared" si="3"/>
        <v>1.0029649159351635</v>
      </c>
      <c r="Y34" s="5"/>
    </row>
    <row r="35" spans="2:25" x14ac:dyDescent="0.25">
      <c r="B35" s="1">
        <v>34</v>
      </c>
      <c r="C35">
        <v>453.01177999999999</v>
      </c>
      <c r="D35">
        <v>454.80148300000002</v>
      </c>
      <c r="E35" s="5">
        <f t="shared" si="0"/>
        <v>1.7897030000000314</v>
      </c>
      <c r="F35">
        <f t="shared" si="1"/>
        <v>453.9066315</v>
      </c>
      <c r="G35">
        <f>$G$89</f>
        <v>-1.7372405740717713</v>
      </c>
      <c r="H35">
        <f>$G$90</f>
        <v>4.1615783813006901</v>
      </c>
      <c r="I35">
        <f>$E$85</f>
        <v>1.2121689036144594</v>
      </c>
      <c r="J35">
        <f t="shared" si="2"/>
        <v>0.39351300883951412</v>
      </c>
      <c r="O35">
        <f t="shared" si="3"/>
        <v>1.0039506765144166</v>
      </c>
      <c r="Y35" s="5"/>
    </row>
    <row r="36" spans="2:25" x14ac:dyDescent="0.25">
      <c r="B36" s="1">
        <v>35</v>
      </c>
      <c r="C36">
        <v>452.99655200000001</v>
      </c>
      <c r="D36">
        <v>455.321777</v>
      </c>
      <c r="E36" s="5">
        <f t="shared" si="0"/>
        <v>2.325224999999989</v>
      </c>
      <c r="F36">
        <f t="shared" si="1"/>
        <v>454.15916449999997</v>
      </c>
      <c r="G36">
        <f>$G$89</f>
        <v>-1.7372405740717713</v>
      </c>
      <c r="H36">
        <f>$G$90</f>
        <v>4.1615783813006901</v>
      </c>
      <c r="I36">
        <f>$E$85</f>
        <v>1.2121689036144594</v>
      </c>
      <c r="J36">
        <f t="shared" si="2"/>
        <v>0.5106773094228676</v>
      </c>
      <c r="O36">
        <f t="shared" si="3"/>
        <v>1.0051329860894835</v>
      </c>
      <c r="Y36" s="5"/>
    </row>
    <row r="37" spans="2:25" x14ac:dyDescent="0.25">
      <c r="B37" s="1">
        <v>36</v>
      </c>
      <c r="C37">
        <v>453.26791400000002</v>
      </c>
      <c r="D37">
        <v>454.01525900000001</v>
      </c>
      <c r="E37" s="5">
        <f t="shared" si="0"/>
        <v>0.74734499999999571</v>
      </c>
      <c r="F37">
        <f t="shared" si="1"/>
        <v>453.64158650000002</v>
      </c>
      <c r="G37">
        <f>$G$89</f>
        <v>-1.7372405740717713</v>
      </c>
      <c r="H37">
        <f>$G$90</f>
        <v>4.1615783813006901</v>
      </c>
      <c r="I37">
        <f>$E$85</f>
        <v>1.2121689036144594</v>
      </c>
      <c r="J37">
        <f t="shared" si="2"/>
        <v>0.1646079036299517</v>
      </c>
      <c r="O37">
        <f t="shared" si="3"/>
        <v>1.0016487930800237</v>
      </c>
      <c r="Y37" s="5"/>
    </row>
    <row r="38" spans="2:25" x14ac:dyDescent="0.25">
      <c r="B38" s="1">
        <v>37</v>
      </c>
      <c r="C38">
        <v>453.19506799999999</v>
      </c>
      <c r="D38">
        <v>454.35995500000001</v>
      </c>
      <c r="E38" s="5">
        <f t="shared" si="0"/>
        <v>1.1648870000000215</v>
      </c>
      <c r="F38">
        <f t="shared" si="1"/>
        <v>453.7775115</v>
      </c>
      <c r="G38">
        <f>$G$89</f>
        <v>-1.7372405740717713</v>
      </c>
      <c r="H38">
        <f>$G$90</f>
        <v>4.1615783813006901</v>
      </c>
      <c r="I38">
        <f>$E$85</f>
        <v>1.2121689036144594</v>
      </c>
      <c r="J38">
        <f t="shared" si="2"/>
        <v>0.25637976832707926</v>
      </c>
      <c r="O38">
        <f t="shared" si="3"/>
        <v>1.0025703876371399</v>
      </c>
      <c r="Y38" s="5"/>
    </row>
    <row r="39" spans="2:25" x14ac:dyDescent="0.25">
      <c r="B39" s="1">
        <v>38</v>
      </c>
      <c r="C39">
        <v>453.02502399999997</v>
      </c>
      <c r="D39">
        <v>454.46148699999998</v>
      </c>
      <c r="E39" s="5">
        <f t="shared" si="0"/>
        <v>1.4364630000000034</v>
      </c>
      <c r="F39">
        <f t="shared" si="1"/>
        <v>453.74325549999998</v>
      </c>
      <c r="G39">
        <f>$G$89</f>
        <v>-1.7372405740717713</v>
      </c>
      <c r="H39">
        <f>$G$90</f>
        <v>4.1615783813006901</v>
      </c>
      <c r="I39">
        <f>$E$85</f>
        <v>1.2121689036144594</v>
      </c>
      <c r="J39">
        <f t="shared" si="2"/>
        <v>0.31608024906189763</v>
      </c>
      <c r="O39">
        <f t="shared" si="3"/>
        <v>1.003170824841676</v>
      </c>
      <c r="Y39" s="5"/>
    </row>
    <row r="40" spans="2:25" x14ac:dyDescent="0.25">
      <c r="B40" s="1">
        <v>39</v>
      </c>
      <c r="C40">
        <v>453.11163299999998</v>
      </c>
      <c r="D40">
        <v>454.44235200000003</v>
      </c>
      <c r="E40" s="5">
        <f t="shared" si="0"/>
        <v>1.3307190000000446</v>
      </c>
      <c r="F40">
        <f t="shared" si="1"/>
        <v>453.77699250000001</v>
      </c>
      <c r="G40">
        <f>$G$89</f>
        <v>-1.7372405740717713</v>
      </c>
      <c r="H40">
        <f>$G$90</f>
        <v>4.1615783813006901</v>
      </c>
      <c r="I40">
        <f>$E$85</f>
        <v>1.2121689036144594</v>
      </c>
      <c r="J40">
        <f t="shared" si="2"/>
        <v>0.29282460011562583</v>
      </c>
      <c r="O40">
        <f t="shared" si="3"/>
        <v>1.00293684580815</v>
      </c>
      <c r="Y40" s="5"/>
    </row>
    <row r="41" spans="2:25" x14ac:dyDescent="0.25">
      <c r="B41" s="1">
        <v>40</v>
      </c>
      <c r="C41">
        <v>452.99624599999999</v>
      </c>
      <c r="D41">
        <v>454.49679600000002</v>
      </c>
      <c r="E41" s="5">
        <f t="shared" si="0"/>
        <v>1.5005500000000325</v>
      </c>
      <c r="F41">
        <f t="shared" si="1"/>
        <v>453.74652100000003</v>
      </c>
      <c r="G41">
        <f>$G$89</f>
        <v>-1.7372405740717713</v>
      </c>
      <c r="H41">
        <f>$G$90</f>
        <v>4.1615783813006901</v>
      </c>
      <c r="I41">
        <f>$E$85</f>
        <v>1.2121689036144594</v>
      </c>
      <c r="J41">
        <f t="shared" si="2"/>
        <v>0.33015634284032058</v>
      </c>
      <c r="O41">
        <f t="shared" si="3"/>
        <v>1.0033124998567871</v>
      </c>
      <c r="Y41" s="5"/>
    </row>
    <row r="42" spans="2:25" x14ac:dyDescent="0.25">
      <c r="B42" s="1">
        <v>41</v>
      </c>
      <c r="C42">
        <v>382.81829800000003</v>
      </c>
      <c r="D42">
        <v>383.65679899999998</v>
      </c>
      <c r="E42" s="5">
        <f t="shared" si="0"/>
        <v>0.83850099999995109</v>
      </c>
      <c r="F42">
        <f t="shared" si="1"/>
        <v>383.2375485</v>
      </c>
      <c r="G42">
        <f>$G$89</f>
        <v>-1.7372405740717713</v>
      </c>
      <c r="H42">
        <f>$G$90</f>
        <v>4.1615783813006901</v>
      </c>
      <c r="I42">
        <f>$E$85</f>
        <v>1.2121689036144594</v>
      </c>
      <c r="J42">
        <f t="shared" si="2"/>
        <v>0.21855496948978903</v>
      </c>
      <c r="O42">
        <f t="shared" si="3"/>
        <v>1.0021903367847895</v>
      </c>
      <c r="Y42" s="5"/>
    </row>
    <row r="43" spans="2:25" x14ac:dyDescent="0.25">
      <c r="B43" s="1">
        <v>42</v>
      </c>
      <c r="C43">
        <v>382.59082000000001</v>
      </c>
      <c r="D43">
        <v>383.55850199999998</v>
      </c>
      <c r="E43" s="5">
        <f t="shared" si="0"/>
        <v>0.96768199999996796</v>
      </c>
      <c r="F43">
        <f t="shared" si="1"/>
        <v>383.07466099999999</v>
      </c>
      <c r="G43">
        <f>$G$89</f>
        <v>-1.7372405740717713</v>
      </c>
      <c r="H43">
        <f>$G$90</f>
        <v>4.1615783813006901</v>
      </c>
      <c r="I43">
        <f>$E$85</f>
        <v>1.2121689036144594</v>
      </c>
      <c r="J43">
        <f t="shared" si="2"/>
        <v>0.25229058799483162</v>
      </c>
      <c r="O43">
        <f t="shared" si="3"/>
        <v>1.0025292870330762</v>
      </c>
      <c r="Y43" s="5"/>
    </row>
    <row r="44" spans="2:25" x14ac:dyDescent="0.25">
      <c r="B44" s="1">
        <v>43</v>
      </c>
      <c r="C44">
        <v>382.68988000000002</v>
      </c>
      <c r="D44">
        <v>384.04693600000002</v>
      </c>
      <c r="E44" s="5">
        <f t="shared" si="0"/>
        <v>1.357056</v>
      </c>
      <c r="F44">
        <f t="shared" si="1"/>
        <v>383.36840800000004</v>
      </c>
      <c r="G44">
        <f>$G$89</f>
        <v>-1.7372405740717713</v>
      </c>
      <c r="H44">
        <f>$G$90</f>
        <v>4.1615783813006901</v>
      </c>
      <c r="I44">
        <f>$E$85</f>
        <v>1.2121689036144594</v>
      </c>
      <c r="J44">
        <f t="shared" si="2"/>
        <v>0.35335680949163983</v>
      </c>
      <c r="O44">
        <f t="shared" si="3"/>
        <v>1.0035460984753504</v>
      </c>
      <c r="Y44" s="5"/>
    </row>
    <row r="45" spans="2:25" x14ac:dyDescent="0.25">
      <c r="B45" s="1">
        <v>44</v>
      </c>
      <c r="C45">
        <v>384.23602299999999</v>
      </c>
      <c r="D45">
        <v>384.86157200000002</v>
      </c>
      <c r="E45" s="5">
        <f t="shared" si="0"/>
        <v>0.62554900000003499</v>
      </c>
      <c r="F45">
        <f t="shared" si="1"/>
        <v>384.54879749999998</v>
      </c>
      <c r="G45">
        <f>$G$89</f>
        <v>-1.7372405740717713</v>
      </c>
      <c r="H45">
        <f>$G$90</f>
        <v>4.1615783813006901</v>
      </c>
      <c r="I45">
        <f>$E$85</f>
        <v>1.2121689036144594</v>
      </c>
      <c r="J45">
        <f t="shared" si="2"/>
        <v>0.16253870105795726</v>
      </c>
      <c r="O45">
        <f t="shared" si="3"/>
        <v>1.0016280331945868</v>
      </c>
      <c r="Y45" s="5"/>
    </row>
    <row r="46" spans="2:25" x14ac:dyDescent="0.25">
      <c r="B46" s="1">
        <v>45</v>
      </c>
      <c r="C46">
        <v>382.76263399999999</v>
      </c>
      <c r="D46">
        <v>382.48092700000001</v>
      </c>
      <c r="E46" s="5">
        <f t="shared" si="0"/>
        <v>-0.28170699999998305</v>
      </c>
      <c r="F46">
        <f t="shared" si="1"/>
        <v>382.6217805</v>
      </c>
      <c r="G46">
        <f>$G$89</f>
        <v>-1.7372405740717713</v>
      </c>
      <c r="H46">
        <f>$G$90</f>
        <v>4.1615783813006901</v>
      </c>
      <c r="I46">
        <f>$E$85</f>
        <v>1.2121689036144594</v>
      </c>
      <c r="J46">
        <f t="shared" si="2"/>
        <v>-7.3652561504062408E-2</v>
      </c>
      <c r="O46">
        <f t="shared" si="3"/>
        <v>0.99926401645569196</v>
      </c>
      <c r="Y46" s="5"/>
    </row>
    <row r="47" spans="2:25" x14ac:dyDescent="0.25">
      <c r="B47" s="1">
        <v>46</v>
      </c>
      <c r="C47">
        <v>383.12829599999998</v>
      </c>
      <c r="D47">
        <v>382.864777</v>
      </c>
      <c r="E47" s="5">
        <f t="shared" si="0"/>
        <v>-0.26351899999997386</v>
      </c>
      <c r="F47">
        <f t="shared" si="1"/>
        <v>382.99653649999999</v>
      </c>
      <c r="G47">
        <f>$G$89</f>
        <v>-1.7372405740717713</v>
      </c>
      <c r="H47">
        <f>$G$90</f>
        <v>4.1615783813006901</v>
      </c>
      <c r="I47">
        <f>$E$85</f>
        <v>1.2121689036144594</v>
      </c>
      <c r="J47">
        <f t="shared" si="2"/>
        <v>-6.8828217122718985E-2</v>
      </c>
      <c r="O47">
        <f t="shared" si="3"/>
        <v>0.99931219123528281</v>
      </c>
      <c r="Y47" s="5"/>
    </row>
    <row r="48" spans="2:25" x14ac:dyDescent="0.25">
      <c r="B48" s="1">
        <v>47</v>
      </c>
      <c r="C48">
        <v>382.95049999999998</v>
      </c>
      <c r="D48">
        <v>383.458099</v>
      </c>
      <c r="E48" s="5">
        <f t="shared" si="0"/>
        <v>0.50759900000002744</v>
      </c>
      <c r="F48">
        <f t="shared" si="1"/>
        <v>383.20429949999999</v>
      </c>
      <c r="G48">
        <f>$G$89</f>
        <v>-1.7372405740717713</v>
      </c>
      <c r="H48">
        <f>$G$90</f>
        <v>4.1615783813006901</v>
      </c>
      <c r="I48">
        <f>$E$85</f>
        <v>1.2121689036144594</v>
      </c>
      <c r="J48">
        <f t="shared" si="2"/>
        <v>0.13237404590586765</v>
      </c>
      <c r="O48">
        <f t="shared" si="3"/>
        <v>1.0013254950705117</v>
      </c>
      <c r="Y48" s="5"/>
    </row>
    <row r="49" spans="2:25" x14ac:dyDescent="0.25">
      <c r="B49" s="1">
        <v>48</v>
      </c>
      <c r="C49">
        <v>382.62155200000001</v>
      </c>
      <c r="D49">
        <v>383.73586999999998</v>
      </c>
      <c r="E49" s="5">
        <f t="shared" si="0"/>
        <v>1.1143179999999688</v>
      </c>
      <c r="F49">
        <f t="shared" si="1"/>
        <v>383.17871100000002</v>
      </c>
      <c r="G49">
        <f>$G$89</f>
        <v>-1.7372405740717713</v>
      </c>
      <c r="H49">
        <f>$G$90</f>
        <v>4.1615783813006901</v>
      </c>
      <c r="I49">
        <f>$E$85</f>
        <v>1.2121689036144594</v>
      </c>
      <c r="J49">
        <f t="shared" si="2"/>
        <v>0.29038671834352336</v>
      </c>
      <c r="O49">
        <f t="shared" si="3"/>
        <v>1.0029123241860667</v>
      </c>
      <c r="Y49" s="5"/>
    </row>
    <row r="50" spans="2:25" x14ac:dyDescent="0.25">
      <c r="B50" s="1">
        <v>49</v>
      </c>
      <c r="C50">
        <v>382.73303199999998</v>
      </c>
      <c r="D50">
        <v>383.44009399999999</v>
      </c>
      <c r="E50" s="5">
        <f t="shared" si="0"/>
        <v>0.70706200000000763</v>
      </c>
      <c r="F50">
        <f t="shared" si="1"/>
        <v>383.08656299999996</v>
      </c>
      <c r="G50">
        <f>$G$89</f>
        <v>-1.7372405740717713</v>
      </c>
      <c r="H50">
        <f>$G$90</f>
        <v>4.1615783813006901</v>
      </c>
      <c r="I50">
        <f>$E$85</f>
        <v>1.2121689036144594</v>
      </c>
      <c r="J50">
        <f t="shared" si="2"/>
        <v>0.18439960011067794</v>
      </c>
      <c r="O50">
        <f t="shared" si="3"/>
        <v>1.0018474026041213</v>
      </c>
      <c r="Y50" s="5"/>
    </row>
    <row r="51" spans="2:25" x14ac:dyDescent="0.25">
      <c r="B51" s="1">
        <v>50</v>
      </c>
      <c r="C51">
        <v>349.41332999999997</v>
      </c>
      <c r="D51">
        <v>351.31890900000002</v>
      </c>
      <c r="E51" s="5">
        <f t="shared" si="0"/>
        <v>1.9055790000000457</v>
      </c>
      <c r="F51">
        <f t="shared" si="1"/>
        <v>350.36611949999997</v>
      </c>
      <c r="G51">
        <f>$G$89</f>
        <v>-1.7372405740717713</v>
      </c>
      <c r="H51">
        <f>$G$90</f>
        <v>4.1615783813006901</v>
      </c>
      <c r="I51">
        <f>$E$85</f>
        <v>1.2121689036144594</v>
      </c>
      <c r="J51">
        <f t="shared" si="2"/>
        <v>0.54240718366800045</v>
      </c>
      <c r="O51">
        <f t="shared" si="3"/>
        <v>1.0054536528414644</v>
      </c>
      <c r="Y51" s="5"/>
    </row>
    <row r="52" spans="2:25" s="5" customFormat="1" x14ac:dyDescent="0.25">
      <c r="B52" s="1">
        <v>51</v>
      </c>
      <c r="C52" s="5">
        <v>349.79092400000002</v>
      </c>
      <c r="D52" s="5">
        <v>352.16256700000002</v>
      </c>
      <c r="E52" s="5">
        <f t="shared" si="0"/>
        <v>2.3716430000000059</v>
      </c>
      <c r="F52" s="5">
        <f t="shared" si="1"/>
        <v>350.97674549999999</v>
      </c>
      <c r="G52">
        <f>$G$89</f>
        <v>-1.7372405740717713</v>
      </c>
      <c r="H52">
        <f>$G$90</f>
        <v>4.1615783813006901</v>
      </c>
      <c r="I52">
        <f>$E$85</f>
        <v>1.2121689036144594</v>
      </c>
      <c r="J52">
        <f t="shared" si="2"/>
        <v>0.67345119051225166</v>
      </c>
      <c r="O52">
        <f t="shared" si="3"/>
        <v>1.0067801730613228</v>
      </c>
      <c r="W52"/>
      <c r="X52"/>
    </row>
    <row r="53" spans="2:25" s="5" customFormat="1" x14ac:dyDescent="0.25">
      <c r="B53" s="1">
        <v>52</v>
      </c>
      <c r="C53" s="5">
        <v>349.92865</v>
      </c>
      <c r="D53" s="5">
        <v>351.88738999999998</v>
      </c>
      <c r="E53" s="5">
        <f t="shared" si="0"/>
        <v>1.9587399999999775</v>
      </c>
      <c r="F53" s="5">
        <f t="shared" si="1"/>
        <v>350.90801999999996</v>
      </c>
      <c r="G53">
        <f>$G$89</f>
        <v>-1.7372405740717713</v>
      </c>
      <c r="H53">
        <f>$G$90</f>
        <v>4.1615783813006901</v>
      </c>
      <c r="I53">
        <f>$E$85</f>
        <v>1.2121689036144594</v>
      </c>
      <c r="J53">
        <f t="shared" si="2"/>
        <v>0.55663830408926485</v>
      </c>
      <c r="O53">
        <f t="shared" si="3"/>
        <v>1.0055975410987354</v>
      </c>
      <c r="W53"/>
      <c r="X53"/>
    </row>
    <row r="54" spans="2:25" s="5" customFormat="1" x14ac:dyDescent="0.25">
      <c r="B54" s="1">
        <v>53</v>
      </c>
      <c r="C54" s="5">
        <v>349.442474</v>
      </c>
      <c r="D54" s="5">
        <v>351.26788299999998</v>
      </c>
      <c r="E54" s="5">
        <f t="shared" si="0"/>
        <v>1.8254089999999792</v>
      </c>
      <c r="F54" s="5">
        <f t="shared" si="1"/>
        <v>350.35517849999997</v>
      </c>
      <c r="G54">
        <f>$G$89</f>
        <v>-1.7372405740717713</v>
      </c>
      <c r="H54">
        <f>$G$90</f>
        <v>4.1615783813006901</v>
      </c>
      <c r="I54">
        <f>$E$85</f>
        <v>1.2121689036144594</v>
      </c>
      <c r="J54">
        <f t="shared" si="2"/>
        <v>0.51966293770158867</v>
      </c>
      <c r="O54">
        <f t="shared" si="3"/>
        <v>1.0052237754017275</v>
      </c>
      <c r="W54"/>
      <c r="X54"/>
    </row>
    <row r="55" spans="2:25" x14ac:dyDescent="0.25">
      <c r="B55" s="1">
        <v>54</v>
      </c>
      <c r="C55">
        <v>349.20117199999999</v>
      </c>
      <c r="D55">
        <v>351.34991500000001</v>
      </c>
      <c r="E55" s="5">
        <f t="shared" si="0"/>
        <v>2.1487430000000245</v>
      </c>
      <c r="F55">
        <f t="shared" si="1"/>
        <v>350.27554350000003</v>
      </c>
      <c r="G55">
        <f>$G$89</f>
        <v>-1.7372405740717713</v>
      </c>
      <c r="H55">
        <f>$G$90</f>
        <v>4.1615783813006901</v>
      </c>
      <c r="I55">
        <f>$E$85</f>
        <v>1.2121689036144594</v>
      </c>
      <c r="J55">
        <f t="shared" si="2"/>
        <v>0.6115678155208959</v>
      </c>
      <c r="O55">
        <f t="shared" si="3"/>
        <v>1.0061533098176429</v>
      </c>
      <c r="Y55" s="5"/>
    </row>
    <row r="56" spans="2:25" x14ac:dyDescent="0.25">
      <c r="B56" s="1">
        <v>55</v>
      </c>
      <c r="C56">
        <v>349.95068400000002</v>
      </c>
      <c r="D56">
        <v>351.25945999999999</v>
      </c>
      <c r="E56" s="5">
        <f t="shared" si="0"/>
        <v>1.3087759999999662</v>
      </c>
      <c r="F56">
        <f t="shared" si="1"/>
        <v>350.60507200000001</v>
      </c>
      <c r="G56">
        <f>$G$89</f>
        <v>-1.7372405740717713</v>
      </c>
      <c r="H56">
        <f>$G$90</f>
        <v>4.1615783813006901</v>
      </c>
      <c r="I56">
        <f>$E$85</f>
        <v>1.2121689036144594</v>
      </c>
      <c r="J56">
        <f t="shared" si="2"/>
        <v>0.37259523202591222</v>
      </c>
      <c r="O56">
        <f t="shared" si="3"/>
        <v>1.0037398869607581</v>
      </c>
      <c r="Y56" s="5"/>
    </row>
    <row r="57" spans="2:25" x14ac:dyDescent="0.25">
      <c r="B57" s="1">
        <v>56</v>
      </c>
      <c r="C57">
        <v>349.21472199999999</v>
      </c>
      <c r="D57">
        <v>352.02908300000001</v>
      </c>
      <c r="E57" s="5">
        <f t="shared" si="0"/>
        <v>2.8143610000000194</v>
      </c>
      <c r="F57">
        <f t="shared" si="1"/>
        <v>350.62190250000003</v>
      </c>
      <c r="G57">
        <f>$G$89</f>
        <v>-1.7372405740717713</v>
      </c>
      <c r="H57">
        <f>$G$90</f>
        <v>4.1615783813006901</v>
      </c>
      <c r="I57">
        <f>$E$85</f>
        <v>1.2121689036144594</v>
      </c>
      <c r="J57">
        <f t="shared" si="2"/>
        <v>0.79946832120118305</v>
      </c>
      <c r="O57">
        <f t="shared" si="3"/>
        <v>1.0080591132695718</v>
      </c>
      <c r="Y57" s="5"/>
    </row>
    <row r="58" spans="2:25" x14ac:dyDescent="0.25">
      <c r="B58" s="1">
        <v>57</v>
      </c>
      <c r="C58">
        <v>349.47915599999999</v>
      </c>
      <c r="D58">
        <v>351.47091699999999</v>
      </c>
      <c r="E58" s="5">
        <f t="shared" si="0"/>
        <v>1.9917609999999968</v>
      </c>
      <c r="F58">
        <f>AVERAGE(C58,D58)</f>
        <v>350.47503649999999</v>
      </c>
      <c r="G58">
        <f>$G$89</f>
        <v>-1.7372405740717713</v>
      </c>
      <c r="H58">
        <f>$G$90</f>
        <v>4.1615783813006901</v>
      </c>
      <c r="I58">
        <f>$E$85</f>
        <v>1.2121689036144594</v>
      </c>
      <c r="J58">
        <f t="shared" si="2"/>
        <v>0.56669297619296244</v>
      </c>
      <c r="O58">
        <f t="shared" si="3"/>
        <v>1.005699226880358</v>
      </c>
      <c r="Y58" s="5"/>
    </row>
    <row r="59" spans="2:25" x14ac:dyDescent="0.25">
      <c r="B59" s="1">
        <v>58</v>
      </c>
      <c r="C59">
        <v>349.48642000000001</v>
      </c>
      <c r="D59">
        <v>351.499054</v>
      </c>
      <c r="E59" s="5">
        <f t="shared" si="0"/>
        <v>2.0126339999999914</v>
      </c>
      <c r="F59">
        <f t="shared" ref="F59:F84" si="4">AVERAGE(C59,D59)</f>
        <v>350.49273700000003</v>
      </c>
      <c r="G59">
        <f>$G$89</f>
        <v>-1.7372405740717713</v>
      </c>
      <c r="H59">
        <f>$G$90</f>
        <v>4.1615783813006901</v>
      </c>
      <c r="I59">
        <f>$E$85</f>
        <v>1.2121689036144594</v>
      </c>
      <c r="J59">
        <f t="shared" si="2"/>
        <v>0.57258589378735325</v>
      </c>
      <c r="O59">
        <f t="shared" si="3"/>
        <v>1.0057588332044489</v>
      </c>
      <c r="Y59" s="5"/>
    </row>
    <row r="60" spans="2:25" x14ac:dyDescent="0.25">
      <c r="B60" s="1">
        <v>59</v>
      </c>
      <c r="C60">
        <v>319.33117700000003</v>
      </c>
      <c r="D60">
        <v>322.045502</v>
      </c>
      <c r="E60" s="5">
        <f t="shared" si="0"/>
        <v>2.7143249999999739</v>
      </c>
      <c r="F60">
        <f t="shared" si="4"/>
        <v>320.68833949999998</v>
      </c>
      <c r="G60">
        <f>$G$89</f>
        <v>-1.7372405740717713</v>
      </c>
      <c r="H60">
        <f>$G$90</f>
        <v>4.1615783813006901</v>
      </c>
      <c r="I60">
        <f>$E$85</f>
        <v>1.2121689036144594</v>
      </c>
      <c r="J60">
        <f>(E60/D60)*100</f>
        <v>0.84283897248779893</v>
      </c>
      <c r="O60">
        <f t="shared" si="3"/>
        <v>1.0085000313013595</v>
      </c>
      <c r="Y60" s="5"/>
    </row>
    <row r="61" spans="2:25" x14ac:dyDescent="0.25">
      <c r="B61" s="1">
        <v>60</v>
      </c>
      <c r="C61">
        <v>319.284515</v>
      </c>
      <c r="D61">
        <v>321.97857699999997</v>
      </c>
      <c r="E61" s="5">
        <f t="shared" si="0"/>
        <v>2.694061999999974</v>
      </c>
      <c r="F61">
        <f t="shared" si="4"/>
        <v>320.63154599999996</v>
      </c>
      <c r="G61">
        <f>$G$89</f>
        <v>-1.7372405740717713</v>
      </c>
      <c r="H61">
        <f>$G$90</f>
        <v>4.1615783813006901</v>
      </c>
      <c r="I61">
        <f>$E$85</f>
        <v>1.2121689036144594</v>
      </c>
      <c r="J61">
        <f t="shared" si="2"/>
        <v>0.83672088531529054</v>
      </c>
      <c r="O61">
        <f t="shared" si="3"/>
        <v>1.0084378097697597</v>
      </c>
      <c r="Y61" s="5"/>
    </row>
    <row r="62" spans="2:25" x14ac:dyDescent="0.25">
      <c r="B62" s="1">
        <v>61</v>
      </c>
      <c r="C62">
        <v>319.38931300000002</v>
      </c>
      <c r="D62">
        <v>322.66763300000002</v>
      </c>
      <c r="E62" s="5">
        <f t="shared" si="0"/>
        <v>3.2783200000000079</v>
      </c>
      <c r="F62">
        <f t="shared" si="4"/>
        <v>321.02847300000002</v>
      </c>
      <c r="G62">
        <f>$G$89</f>
        <v>-1.7372405740717713</v>
      </c>
      <c r="H62">
        <f>$G$90</f>
        <v>4.1615783813006901</v>
      </c>
      <c r="I62">
        <f>$E$85</f>
        <v>1.2121689036144594</v>
      </c>
      <c r="J62">
        <f t="shared" si="2"/>
        <v>1.0160052216951081</v>
      </c>
      <c r="O62">
        <f t="shared" si="3"/>
        <v>1.0102643384313865</v>
      </c>
      <c r="Y62" s="5"/>
    </row>
    <row r="63" spans="2:25" x14ac:dyDescent="0.25">
      <c r="B63" s="1">
        <v>62</v>
      </c>
      <c r="C63">
        <v>319.64031999999997</v>
      </c>
      <c r="D63">
        <v>322.250092</v>
      </c>
      <c r="E63" s="5">
        <f t="shared" si="0"/>
        <v>2.6097720000000209</v>
      </c>
      <c r="F63">
        <f t="shared" si="4"/>
        <v>320.94520599999998</v>
      </c>
      <c r="G63">
        <f>$G$89</f>
        <v>-1.7372405740717713</v>
      </c>
      <c r="H63">
        <f>$G$90</f>
        <v>4.1615783813006901</v>
      </c>
      <c r="I63">
        <f>$E$85</f>
        <v>1.2121689036144594</v>
      </c>
      <c r="J63">
        <f t="shared" si="2"/>
        <v>0.80985919470273438</v>
      </c>
      <c r="O63">
        <f t="shared" si="3"/>
        <v>1.0081647146392545</v>
      </c>
      <c r="Y63" s="5"/>
    </row>
    <row r="64" spans="2:25" x14ac:dyDescent="0.25">
      <c r="B64" s="1">
        <v>63</v>
      </c>
      <c r="C64">
        <v>319.50628699999999</v>
      </c>
      <c r="D64">
        <v>322.36554000000001</v>
      </c>
      <c r="E64" s="5">
        <f t="shared" ref="E64:E83" si="5">D64-C64</f>
        <v>2.8592530000000238</v>
      </c>
      <c r="F64">
        <f t="shared" si="4"/>
        <v>320.93591349999997</v>
      </c>
      <c r="G64">
        <f>$G$89</f>
        <v>-1.7372405740717713</v>
      </c>
      <c r="H64">
        <f>$G$90</f>
        <v>4.1615783813006901</v>
      </c>
      <c r="I64">
        <f>$E$85</f>
        <v>1.2121689036144594</v>
      </c>
      <c r="J64">
        <f t="shared" ref="J64:J84" si="6">(E64/D64)*100</f>
        <v>0.88695987790755293</v>
      </c>
      <c r="O64">
        <f t="shared" si="3"/>
        <v>1.0089489725753034</v>
      </c>
      <c r="Y64" s="5"/>
    </row>
    <row r="65" spans="2:25" x14ac:dyDescent="0.25">
      <c r="B65" s="1">
        <v>64</v>
      </c>
      <c r="C65">
        <v>319.52545199999997</v>
      </c>
      <c r="D65">
        <v>322.42425500000002</v>
      </c>
      <c r="E65" s="5">
        <f t="shared" si="5"/>
        <v>2.8988030000000435</v>
      </c>
      <c r="F65">
        <f t="shared" si="4"/>
        <v>320.97485349999999</v>
      </c>
      <c r="G65">
        <f>$G$89</f>
        <v>-1.7372405740717713</v>
      </c>
      <c r="H65">
        <f>$G$90</f>
        <v>4.1615783813006901</v>
      </c>
      <c r="I65">
        <f>$E$85</f>
        <v>1.2121689036144594</v>
      </c>
      <c r="J65">
        <f t="shared" si="6"/>
        <v>0.89906480515867004</v>
      </c>
      <c r="O65">
        <f t="shared" ref="O65:O84" si="7">D65/C65</f>
        <v>1.0090722131268592</v>
      </c>
      <c r="Y65" s="5"/>
    </row>
    <row r="66" spans="2:25" s="10" customFormat="1" x14ac:dyDescent="0.25">
      <c r="B66" s="1">
        <v>65</v>
      </c>
      <c r="C66" s="10">
        <v>319.62832600000002</v>
      </c>
      <c r="D66" s="10">
        <v>322.90060399999999</v>
      </c>
      <c r="E66" s="5">
        <f t="shared" si="5"/>
        <v>3.2722779999999716</v>
      </c>
      <c r="F66">
        <f t="shared" si="4"/>
        <v>321.26446499999997</v>
      </c>
      <c r="G66">
        <f>$G$89</f>
        <v>-1.7372405740717713</v>
      </c>
      <c r="H66">
        <f>$G$90</f>
        <v>4.1615783813006901</v>
      </c>
      <c r="I66">
        <f>$E$85</f>
        <v>1.2121689036144594</v>
      </c>
      <c r="J66">
        <f t="shared" si="6"/>
        <v>1.0134010155025823</v>
      </c>
      <c r="O66">
        <f t="shared" si="7"/>
        <v>1.010237759715952</v>
      </c>
      <c r="Y66" s="2"/>
    </row>
    <row r="67" spans="2:25" s="10" customFormat="1" x14ac:dyDescent="0.25">
      <c r="B67" s="1">
        <v>67</v>
      </c>
      <c r="C67" s="10">
        <v>319.474152</v>
      </c>
      <c r="D67" s="10">
        <v>322.66507000000001</v>
      </c>
      <c r="E67" s="5">
        <f t="shared" si="5"/>
        <v>3.1909180000000106</v>
      </c>
      <c r="F67">
        <f t="shared" si="4"/>
        <v>321.06961100000001</v>
      </c>
      <c r="G67">
        <f>$G$89</f>
        <v>-1.7372405740717713</v>
      </c>
      <c r="H67">
        <f>$G$90</f>
        <v>4.1615783813006901</v>
      </c>
      <c r="I67">
        <f>$E$85</f>
        <v>1.2121689036144594</v>
      </c>
      <c r="J67">
        <f t="shared" si="6"/>
        <v>0.98892576131652876</v>
      </c>
      <c r="O67">
        <f t="shared" si="7"/>
        <v>1.0099880318330103</v>
      </c>
      <c r="Y67" s="2"/>
    </row>
    <row r="68" spans="2:25" s="10" customFormat="1" x14ac:dyDescent="0.25">
      <c r="B68" s="1">
        <v>68</v>
      </c>
      <c r="C68" s="10">
        <v>299.40457199999997</v>
      </c>
      <c r="D68" s="10">
        <v>301.35226399999999</v>
      </c>
      <c r="E68" s="5">
        <f t="shared" si="5"/>
        <v>1.9476920000000177</v>
      </c>
      <c r="F68">
        <f t="shared" si="4"/>
        <v>300.37841800000001</v>
      </c>
      <c r="G68">
        <f>$G$89</f>
        <v>-1.7372405740717713</v>
      </c>
      <c r="H68">
        <f>$G$90</f>
        <v>4.1615783813006901</v>
      </c>
      <c r="I68">
        <f>$E$85</f>
        <v>1.2121689036144594</v>
      </c>
      <c r="J68">
        <f t="shared" si="6"/>
        <v>0.64631736100048609</v>
      </c>
      <c r="O68">
        <f t="shared" si="7"/>
        <v>1.0065052179630711</v>
      </c>
      <c r="Y68" s="2"/>
    </row>
    <row r="69" spans="2:25" s="10" customFormat="1" x14ac:dyDescent="0.25">
      <c r="B69" s="1">
        <v>69</v>
      </c>
      <c r="C69" s="10">
        <v>299.20077500000002</v>
      </c>
      <c r="D69" s="10">
        <v>301.85607900000002</v>
      </c>
      <c r="E69" s="5">
        <f t="shared" si="5"/>
        <v>2.655304000000001</v>
      </c>
      <c r="F69">
        <f t="shared" si="4"/>
        <v>300.52842700000002</v>
      </c>
      <c r="G69">
        <f>$G$89</f>
        <v>-1.7372405740717713</v>
      </c>
      <c r="H69">
        <f>$G$90</f>
        <v>4.1615783813006901</v>
      </c>
      <c r="I69">
        <f>$E$85</f>
        <v>1.2121689036144594</v>
      </c>
      <c r="J69">
        <f t="shared" si="6"/>
        <v>0.87965894501664188</v>
      </c>
      <c r="O69">
        <f t="shared" si="7"/>
        <v>1.00887465615689</v>
      </c>
      <c r="Y69" s="2"/>
    </row>
    <row r="70" spans="2:25" s="10" customFormat="1" x14ac:dyDescent="0.25">
      <c r="B70" s="1">
        <v>70</v>
      </c>
      <c r="C70" s="10">
        <v>299.149292</v>
      </c>
      <c r="D70" s="10">
        <v>301.85794099999998</v>
      </c>
      <c r="E70" s="5">
        <f t="shared" si="5"/>
        <v>2.7086489999999799</v>
      </c>
      <c r="F70">
        <f t="shared" si="4"/>
        <v>300.50361650000002</v>
      </c>
      <c r="G70">
        <f>$G$89</f>
        <v>-1.7372405740717713</v>
      </c>
      <c r="H70">
        <f>$G$90</f>
        <v>4.1615783813006901</v>
      </c>
      <c r="I70">
        <f>$E$85</f>
        <v>1.2121689036144594</v>
      </c>
      <c r="J70">
        <f t="shared" si="6"/>
        <v>0.89732573906345559</v>
      </c>
      <c r="O70">
        <f t="shared" si="7"/>
        <v>1.0090545058017386</v>
      </c>
      <c r="Y70" s="2"/>
    </row>
    <row r="71" spans="2:25" s="10" customFormat="1" x14ac:dyDescent="0.25">
      <c r="B71" s="1">
        <v>71</v>
      </c>
      <c r="C71" s="10">
        <v>299.61523399999999</v>
      </c>
      <c r="D71" s="10">
        <v>301.08969100000002</v>
      </c>
      <c r="E71" s="5">
        <f t="shared" si="5"/>
        <v>1.4744570000000294</v>
      </c>
      <c r="F71">
        <f t="shared" si="4"/>
        <v>300.3524625</v>
      </c>
      <c r="G71">
        <f>$G$89</f>
        <v>-1.7372405740717713</v>
      </c>
      <c r="H71">
        <f>$G$90</f>
        <v>4.1615783813006901</v>
      </c>
      <c r="I71">
        <f>$E$85</f>
        <v>1.2121689036144594</v>
      </c>
      <c r="J71">
        <f t="shared" si="6"/>
        <v>0.48970690265181788</v>
      </c>
      <c r="O71">
        <f t="shared" si="7"/>
        <v>1.004921168327509</v>
      </c>
      <c r="Y71" s="2"/>
    </row>
    <row r="72" spans="2:25" s="10" customFormat="1" x14ac:dyDescent="0.25">
      <c r="B72" s="1">
        <v>72</v>
      </c>
      <c r="C72" s="10">
        <v>299.30059799999998</v>
      </c>
      <c r="D72" s="10">
        <v>301.37820399999998</v>
      </c>
      <c r="E72" s="5">
        <f t="shared" si="5"/>
        <v>2.077606000000003</v>
      </c>
      <c r="F72">
        <f t="shared" si="4"/>
        <v>300.33940099999995</v>
      </c>
      <c r="G72">
        <f>$G$89</f>
        <v>-1.7372405740717713</v>
      </c>
      <c r="H72">
        <f>$G$90</f>
        <v>4.1615783813006901</v>
      </c>
      <c r="I72">
        <f>$E$85</f>
        <v>1.2121689036144594</v>
      </c>
      <c r="J72">
        <f t="shared" si="6"/>
        <v>0.68936836586895411</v>
      </c>
      <c r="O72">
        <f t="shared" si="7"/>
        <v>1.0069415364148386</v>
      </c>
      <c r="Y72" s="2"/>
    </row>
    <row r="73" spans="2:25" s="10" customFormat="1" x14ac:dyDescent="0.25">
      <c r="B73" s="1">
        <v>73</v>
      </c>
      <c r="C73" s="10">
        <v>298.89547700000003</v>
      </c>
      <c r="D73" s="10">
        <v>301.71185300000002</v>
      </c>
      <c r="E73" s="5">
        <f t="shared" si="5"/>
        <v>2.8163759999999911</v>
      </c>
      <c r="F73">
        <f t="shared" si="4"/>
        <v>300.30366500000002</v>
      </c>
      <c r="G73">
        <f>$G$89</f>
        <v>-1.7372405740717713</v>
      </c>
      <c r="H73">
        <f>$G$90</f>
        <v>4.1615783813006901</v>
      </c>
      <c r="I73">
        <f>$E$85</f>
        <v>1.2121689036144594</v>
      </c>
      <c r="J73">
        <f t="shared" si="6"/>
        <v>0.9334654810528743</v>
      </c>
      <c r="O73">
        <f t="shared" si="7"/>
        <v>1.0094226116375793</v>
      </c>
      <c r="Y73" s="2"/>
    </row>
    <row r="74" spans="2:25" s="10" customFormat="1" x14ac:dyDescent="0.25">
      <c r="B74" s="1">
        <v>74</v>
      </c>
      <c r="C74" s="10">
        <v>298.94061299999998</v>
      </c>
      <c r="D74" s="10">
        <v>301.72650099999998</v>
      </c>
      <c r="E74" s="5">
        <f t="shared" si="5"/>
        <v>2.7858879999999999</v>
      </c>
      <c r="F74">
        <f t="shared" ref="F74:F83" si="8">AVERAGE(C74,D74)</f>
        <v>300.33355699999998</v>
      </c>
      <c r="G74">
        <f>$G$89</f>
        <v>-1.7372405740717713</v>
      </c>
      <c r="H74">
        <f>$G$90</f>
        <v>4.1615783813006901</v>
      </c>
      <c r="I74">
        <f>$E$85</f>
        <v>1.2121689036144594</v>
      </c>
      <c r="J74">
        <f t="shared" ref="J74:J82" si="9">(E74/D74)*100</f>
        <v>0.92331564869736116</v>
      </c>
      <c r="O74">
        <f t="shared" si="7"/>
        <v>1.0093192021386534</v>
      </c>
      <c r="Y74" s="2"/>
    </row>
    <row r="75" spans="2:25" s="10" customFormat="1" ht="18" customHeight="1" x14ac:dyDescent="0.25">
      <c r="B75" s="1">
        <v>75</v>
      </c>
      <c r="C75" s="10">
        <v>298.63632200000001</v>
      </c>
      <c r="D75" s="10">
        <v>301.405396</v>
      </c>
      <c r="E75" s="5">
        <f t="shared" si="5"/>
        <v>2.7690739999999892</v>
      </c>
      <c r="F75">
        <f t="shared" si="8"/>
        <v>300.02085899999997</v>
      </c>
      <c r="G75">
        <f>$G$89</f>
        <v>-1.7372405740717713</v>
      </c>
      <c r="H75">
        <f>$G$90</f>
        <v>4.1615783813006901</v>
      </c>
      <c r="I75">
        <f>$E$85</f>
        <v>1.2121689036144594</v>
      </c>
      <c r="J75">
        <f t="shared" si="9"/>
        <v>0.91872077831014975</v>
      </c>
      <c r="O75">
        <f t="shared" si="7"/>
        <v>1.0092723952044922</v>
      </c>
      <c r="Y75" s="2"/>
    </row>
    <row r="76" spans="2:25" s="10" customFormat="1" ht="18" customHeight="1" x14ac:dyDescent="0.25">
      <c r="B76" s="1">
        <v>76</v>
      </c>
      <c r="C76" s="10">
        <v>298.80111699999998</v>
      </c>
      <c r="D76" s="10">
        <v>301.43438700000002</v>
      </c>
      <c r="E76" s="5">
        <f t="shared" si="5"/>
        <v>2.6332700000000386</v>
      </c>
      <c r="F76">
        <f t="shared" si="8"/>
        <v>300.117752</v>
      </c>
      <c r="G76">
        <f>$G$89</f>
        <v>-1.7372405740717713</v>
      </c>
      <c r="H76">
        <f>$G$90</f>
        <v>4.1615783813006901</v>
      </c>
      <c r="I76">
        <f>$E$85</f>
        <v>1.2121689036144594</v>
      </c>
      <c r="J76">
        <f t="shared" si="9"/>
        <v>0.87357982817004831</v>
      </c>
      <c r="O76">
        <f t="shared" si="7"/>
        <v>1.0088127849937054</v>
      </c>
      <c r="Y76" s="2"/>
    </row>
    <row r="77" spans="2:25" s="10" customFormat="1" ht="18" customHeight="1" x14ac:dyDescent="0.25">
      <c r="B77" s="1">
        <v>77</v>
      </c>
      <c r="C77" s="10">
        <v>292.69699100000003</v>
      </c>
      <c r="D77" s="10">
        <v>294.81222500000001</v>
      </c>
      <c r="E77" s="5">
        <f t="shared" si="5"/>
        <v>2.1152339999999867</v>
      </c>
      <c r="F77">
        <f t="shared" si="8"/>
        <v>293.75460800000002</v>
      </c>
      <c r="G77">
        <f>$G$89</f>
        <v>-1.7372405740717713</v>
      </c>
      <c r="H77">
        <f>$G$90</f>
        <v>4.1615783813006901</v>
      </c>
      <c r="I77">
        <f>$E$85</f>
        <v>1.2121689036144594</v>
      </c>
      <c r="J77">
        <f t="shared" si="9"/>
        <v>0.71748517212947549</v>
      </c>
      <c r="O77">
        <f t="shared" si="7"/>
        <v>1.0072267022382884</v>
      </c>
      <c r="Y77" s="2"/>
    </row>
    <row r="78" spans="2:25" s="10" customFormat="1" ht="18" customHeight="1" x14ac:dyDescent="0.25">
      <c r="B78" s="1">
        <v>78</v>
      </c>
      <c r="C78" s="10">
        <v>292.571259</v>
      </c>
      <c r="D78" s="10">
        <v>295.17163099999999</v>
      </c>
      <c r="E78" s="5">
        <f t="shared" si="5"/>
        <v>2.600371999999993</v>
      </c>
      <c r="F78">
        <f t="shared" si="8"/>
        <v>293.87144499999999</v>
      </c>
      <c r="G78">
        <f>$G$89</f>
        <v>-1.7372405740717713</v>
      </c>
      <c r="H78">
        <f>$G$90</f>
        <v>4.1615783813006901</v>
      </c>
      <c r="I78">
        <f>$E$85</f>
        <v>1.2121689036144594</v>
      </c>
      <c r="J78">
        <f t="shared" si="9"/>
        <v>0.88096948585143442</v>
      </c>
      <c r="O78">
        <f t="shared" si="7"/>
        <v>1.0088879953857668</v>
      </c>
      <c r="Y78" s="2"/>
    </row>
    <row r="79" spans="2:25" s="10" customFormat="1" ht="18" customHeight="1" x14ac:dyDescent="0.25">
      <c r="B79" s="1">
        <v>79</v>
      </c>
      <c r="C79" s="10">
        <v>292.46890300000001</v>
      </c>
      <c r="D79" s="10">
        <v>295.81872600000003</v>
      </c>
      <c r="E79" s="5">
        <f t="shared" si="5"/>
        <v>3.3498230000000149</v>
      </c>
      <c r="F79">
        <f t="shared" si="8"/>
        <v>294.14381450000002</v>
      </c>
      <c r="G79">
        <f>$G$89</f>
        <v>-1.7372405740717713</v>
      </c>
      <c r="H79">
        <f>$G$90</f>
        <v>4.1615783813006901</v>
      </c>
      <c r="I79">
        <f>$E$85</f>
        <v>1.2121689036144594</v>
      </c>
      <c r="J79">
        <f t="shared" si="9"/>
        <v>1.1323904491428358</v>
      </c>
      <c r="O79">
        <f t="shared" si="7"/>
        <v>1.0114536040093125</v>
      </c>
      <c r="Y79" s="2"/>
    </row>
    <row r="80" spans="2:25" s="10" customFormat="1" ht="18" customHeight="1" x14ac:dyDescent="0.25">
      <c r="B80" s="1">
        <v>80</v>
      </c>
      <c r="C80" s="10">
        <v>292.74646000000001</v>
      </c>
      <c r="D80" s="10">
        <v>294.48843399999998</v>
      </c>
      <c r="E80" s="5">
        <f t="shared" si="5"/>
        <v>1.7419739999999706</v>
      </c>
      <c r="F80">
        <f t="shared" si="8"/>
        <v>293.61744699999997</v>
      </c>
      <c r="G80">
        <f>$G$89</f>
        <v>-1.7372405740717713</v>
      </c>
      <c r="H80">
        <f>$G$90</f>
        <v>4.1615783813006901</v>
      </c>
      <c r="I80">
        <f>$E$85</f>
        <v>1.2121689036144594</v>
      </c>
      <c r="J80">
        <f t="shared" si="9"/>
        <v>0.59152543831312943</v>
      </c>
      <c r="O80">
        <f t="shared" si="7"/>
        <v>1.0059504528252876</v>
      </c>
      <c r="Y80" s="2"/>
    </row>
    <row r="81" spans="1:33" s="10" customFormat="1" x14ac:dyDescent="0.25">
      <c r="B81" s="1">
        <v>81</v>
      </c>
      <c r="C81" s="10">
        <v>292.66885400000001</v>
      </c>
      <c r="D81" s="10">
        <v>294.82806399999998</v>
      </c>
      <c r="E81" s="5">
        <f t="shared" si="5"/>
        <v>2.1592099999999732</v>
      </c>
      <c r="F81">
        <f t="shared" si="8"/>
        <v>293.74845900000003</v>
      </c>
      <c r="G81">
        <f>$G$89</f>
        <v>-1.7372405740717713</v>
      </c>
      <c r="H81">
        <f>$G$90</f>
        <v>4.1615783813006901</v>
      </c>
      <c r="I81">
        <f>$E$85</f>
        <v>1.2121689036144594</v>
      </c>
      <c r="J81">
        <f t="shared" si="9"/>
        <v>0.73236243887555197</v>
      </c>
      <c r="O81">
        <f t="shared" si="7"/>
        <v>1.0073776555669978</v>
      </c>
      <c r="Y81" s="2"/>
    </row>
    <row r="82" spans="1:33" s="10" customFormat="1" x14ac:dyDescent="0.25">
      <c r="B82" s="1">
        <v>82</v>
      </c>
      <c r="C82" s="10">
        <v>292.205444</v>
      </c>
      <c r="D82" s="10">
        <v>294.83862299999998</v>
      </c>
      <c r="E82" s="5">
        <f t="shared" si="5"/>
        <v>2.6331789999999842</v>
      </c>
      <c r="F82">
        <f t="shared" si="8"/>
        <v>293.52203350000002</v>
      </c>
      <c r="G82">
        <f>$G$89</f>
        <v>-1.7372405740717713</v>
      </c>
      <c r="H82">
        <f>$G$90</f>
        <v>4.1615783813006901</v>
      </c>
      <c r="I82">
        <f>$E$85</f>
        <v>1.2121689036144594</v>
      </c>
      <c r="J82">
        <f t="shared" si="9"/>
        <v>0.89309160828633505</v>
      </c>
      <c r="O82">
        <f t="shared" si="7"/>
        <v>1.0090113961052689</v>
      </c>
      <c r="Y82" s="2"/>
    </row>
    <row r="83" spans="1:33" s="10" customFormat="1" x14ac:dyDescent="0.25">
      <c r="B83" s="1">
        <v>85</v>
      </c>
      <c r="C83" s="10">
        <v>292.192566</v>
      </c>
      <c r="D83" s="10">
        <v>295.58984400000003</v>
      </c>
      <c r="E83" s="5">
        <f t="shared" si="5"/>
        <v>3.3972780000000284</v>
      </c>
      <c r="F83">
        <f t="shared" si="8"/>
        <v>293.89120500000001</v>
      </c>
      <c r="G83">
        <f>$G$89</f>
        <v>-1.7372405740717713</v>
      </c>
      <c r="H83">
        <f>$G$90</f>
        <v>4.1615783813006901</v>
      </c>
      <c r="I83">
        <f>$E$85</f>
        <v>1.2121689036144594</v>
      </c>
      <c r="J83">
        <f t="shared" ref="J83" si="10">(E83/D83)*100</f>
        <v>1.149321625542733</v>
      </c>
      <c r="O83">
        <f t="shared" si="7"/>
        <v>1.0116268461121629</v>
      </c>
      <c r="Y83" s="2"/>
    </row>
    <row r="84" spans="1:33" x14ac:dyDescent="0.25">
      <c r="B84" s="1">
        <v>86</v>
      </c>
      <c r="C84">
        <v>293.475189</v>
      </c>
      <c r="D84">
        <v>296.716949</v>
      </c>
      <c r="E84" s="5">
        <f>D84-C84</f>
        <v>3.2417599999999993</v>
      </c>
      <c r="F84">
        <f t="shared" si="4"/>
        <v>295.096069</v>
      </c>
      <c r="G84">
        <f>$G$89</f>
        <v>-1.7372405740717713</v>
      </c>
      <c r="H84">
        <f>$G$90</f>
        <v>4.1615783813006901</v>
      </c>
      <c r="I84">
        <f>$E$85</f>
        <v>1.2121689036144594</v>
      </c>
      <c r="J84" s="18">
        <f t="shared" si="6"/>
        <v>1.0925429136843812</v>
      </c>
      <c r="O84">
        <f t="shared" si="7"/>
        <v>1.0110461126579255</v>
      </c>
      <c r="Y84" s="5"/>
    </row>
    <row r="85" spans="1:33" s="9" customFormat="1" x14ac:dyDescent="0.25">
      <c r="B85" s="9">
        <f>COUNT(B2:B84)</f>
        <v>83</v>
      </c>
      <c r="E85" s="14">
        <f>AVERAGE(E2:E84)</f>
        <v>1.2121689036144594</v>
      </c>
      <c r="F85" s="9" t="s">
        <v>0</v>
      </c>
      <c r="J85"/>
    </row>
    <row r="86" spans="1:33" x14ac:dyDescent="0.25">
      <c r="A86" s="2"/>
      <c r="E86" s="2">
        <f>STDEV(E2:E84)</f>
        <v>1.5048007539215462</v>
      </c>
      <c r="F86" t="s">
        <v>1</v>
      </c>
      <c r="G86" s="10"/>
      <c r="H86" s="10"/>
    </row>
    <row r="88" spans="1:33" ht="15.75" thickBot="1" x14ac:dyDescent="0.3">
      <c r="F88" t="s">
        <v>4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x14ac:dyDescent="0.25">
      <c r="F89" s="7" t="s">
        <v>2</v>
      </c>
      <c r="G89" s="3">
        <f>E85-(1.96*E86)</f>
        <v>-1.7372405740717713</v>
      </c>
      <c r="H89" t="s">
        <v>17</v>
      </c>
      <c r="I89" s="1" t="s">
        <v>24</v>
      </c>
      <c r="J89" s="15">
        <f>E86/E85</f>
        <v>1.2414117780405962</v>
      </c>
      <c r="K89">
        <f>J89*1+0</f>
        <v>1.2414117780405962</v>
      </c>
      <c r="L89">
        <f>E85/800</f>
        <v>1.5152111295180742E-3</v>
      </c>
      <c r="M89" t="s">
        <v>25</v>
      </c>
      <c r="N89">
        <f>Q96</f>
        <v>0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ht="15.75" thickBot="1" x14ac:dyDescent="0.3">
      <c r="F90" s="8" t="s">
        <v>3</v>
      </c>
      <c r="G90" s="4">
        <f>E85+(1.96*E86)</f>
        <v>4.1615783813006901</v>
      </c>
      <c r="H90" t="s">
        <v>18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x14ac:dyDescent="0.25"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x14ac:dyDescent="0.25">
      <c r="F92" t="s">
        <v>7</v>
      </c>
      <c r="P92">
        <f>(G89-G90)/2</f>
        <v>-2.9494094776862307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x14ac:dyDescent="0.25">
      <c r="F93" s="11" t="s">
        <v>8</v>
      </c>
      <c r="G93">
        <f>((E86)^2)/B85</f>
        <v>2.7282232638588602E-2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x14ac:dyDescent="0.25">
      <c r="F94" s="11" t="s">
        <v>9</v>
      </c>
      <c r="G94">
        <f>((E86)^2)/(2*(B85-1))</f>
        <v>1.3807471396358866E-2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x14ac:dyDescent="0.25">
      <c r="F95" s="12" t="s">
        <v>10</v>
      </c>
      <c r="G95" s="10" t="s">
        <v>11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x14ac:dyDescent="0.25">
      <c r="E96" s="11" t="s">
        <v>14</v>
      </c>
      <c r="F96" s="12" t="s">
        <v>12</v>
      </c>
      <c r="G96" s="10">
        <f>E86/(SQRT(B85))</f>
        <v>0.16517334118612664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ht="15.75" thickBot="1" x14ac:dyDescent="0.3">
      <c r="F97" s="13" t="s">
        <v>21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ht="15" customHeight="1" x14ac:dyDescent="0.25">
      <c r="F98" s="21" t="s">
        <v>15</v>
      </c>
      <c r="G98" s="3">
        <f>E85+(1.984*G96)</f>
        <v>1.5398728125277348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ht="15.75" thickBot="1" x14ac:dyDescent="0.3">
      <c r="F99" s="22"/>
      <c r="G99" s="4">
        <f>E85-(1.984*G96)</f>
        <v>0.88446499470118412</v>
      </c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F100" s="23" t="s">
        <v>13</v>
      </c>
      <c r="G100" s="25">
        <f>1.71*G96</f>
        <v>0.28244641342827653</v>
      </c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ht="15.75" thickBot="1" x14ac:dyDescent="0.3">
      <c r="F101" s="24"/>
      <c r="G101" s="26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E102" t="s">
        <v>17</v>
      </c>
      <c r="F102" s="27" t="s">
        <v>16</v>
      </c>
      <c r="G102" s="3">
        <f>G89-(1.984*G100)</f>
        <v>-2.2976142583134722</v>
      </c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ht="15.75" thickBot="1" x14ac:dyDescent="0.3">
      <c r="F103" s="28"/>
      <c r="G103" s="4">
        <f>G89+(1.984*G100)</f>
        <v>-1.1768668898300707</v>
      </c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E104" t="s">
        <v>18</v>
      </c>
      <c r="F104" s="27" t="s">
        <v>19</v>
      </c>
      <c r="G104" s="3">
        <f>G90-(1.984*G100)</f>
        <v>3.6012046970589893</v>
      </c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ht="15.75" thickBot="1" x14ac:dyDescent="0.3">
      <c r="F105" s="28"/>
      <c r="G105" s="4">
        <f>G90+(1.984*G100)</f>
        <v>4.721952065542391</v>
      </c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20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0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17"/>
      <c r="G111" s="17"/>
      <c r="H111" s="17"/>
      <c r="I111" s="17"/>
      <c r="J111" s="17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17"/>
      <c r="G112" s="17"/>
      <c r="H112" s="17"/>
      <c r="I112" s="17"/>
      <c r="J112" s="17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17"/>
      <c r="G115" s="17"/>
      <c r="H115" s="17"/>
      <c r="I115" s="17"/>
      <c r="J115" s="17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17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C123" s="2"/>
      <c r="D123" s="2"/>
      <c r="E123" s="2"/>
      <c r="F123" s="2"/>
      <c r="G123" s="2"/>
      <c r="H123" s="2"/>
      <c r="I123" s="2"/>
      <c r="J123" s="2"/>
      <c r="K123" s="2"/>
      <c r="L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3:33" x14ac:dyDescent="0.25">
      <c r="C124" s="2"/>
      <c r="D124" s="2"/>
      <c r="E124" s="2"/>
      <c r="F124" s="2"/>
      <c r="G124" s="2"/>
      <c r="H124" s="2"/>
      <c r="I124" s="2"/>
      <c r="J124" s="2"/>
      <c r="K124" s="2"/>
      <c r="L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3:33" x14ac:dyDescent="0.25"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spans="3:33" x14ac:dyDescent="0.25"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</row>
    <row r="127" spans="3:33" x14ac:dyDescent="0.25"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</row>
    <row r="128" spans="3:33" x14ac:dyDescent="0.25"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</row>
    <row r="129" spans="30:31" x14ac:dyDescent="0.25">
      <c r="AD129" s="10"/>
      <c r="AE129" s="10"/>
    </row>
  </sheetData>
  <mergeCells count="6">
    <mergeCell ref="F107:F108"/>
    <mergeCell ref="F98:F99"/>
    <mergeCell ref="F100:F101"/>
    <mergeCell ref="G100:G101"/>
    <mergeCell ref="F102:F103"/>
    <mergeCell ref="F104:F105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2016-11-15T12:00:31Z</dcterms:modified>
</cp:coreProperties>
</file>